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Eğitim Planı" state="visible" r:id="rId4"/>
    <sheet sheetId="2" name="Bütçe Özeti" state="visible" r:id="rId5"/>
    <sheet sheetId="3" name="Özet" state="visible" r:id="rId6"/>
    <sheet sheetId="4" name="Nasıl Kullanılır" state="visible" r:id="rId7"/>
  </sheets>
  <definedNames>
    <definedName name="_xlnm.Print_Titles" localSheetId="0">'Eğitim Planı'!$5:$5</definedName>
    <definedName name="_xlnm.Print_Titles" localSheetId="1">'Bütçe Özeti'!$5:$5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N5" authorId="0">
      <text>
        <r>
          <t>Toplam eğitim hacmi: süre × katılımcı sayısı</t>
        </r>
      </text>
    </comment>
    <comment ref="Q5" authorId="0">
      <text>
        <r>
          <t>Gerçekleşen − planlanan. Pozitif değer bütçe aşımıdır.</t>
        </r>
      </text>
    </comment>
  </commentList>
</comments>
</file>

<file path=xl/sharedStrings.xml><?xml version="1.0" encoding="utf-8"?>
<sst xmlns="http://schemas.openxmlformats.org/spreadsheetml/2006/main" count="129" uniqueCount="107">
  <si>
    <t>Yıllık Eğitim Planı</t>
  </si>
  <si>
    <t>Yıl: [Yıl]  ·  Şirket: [Şirket Unvanı]  ·  Hazırlayan: [Ad Soyad]</t>
  </si>
  <si>
    <t>ikpartner.com  ·  Ücretsiz İK şablonu  ·  0538 949 22 87</t>
  </si>
  <si>
    <t>Sıra</t>
  </si>
  <si>
    <t>Eğitim Adı</t>
  </si>
  <si>
    <t>Kategori</t>
  </si>
  <si>
    <t>Hedef Grup</t>
  </si>
  <si>
    <t>Eğitim Türü</t>
  </si>
  <si>
    <t>İç / Dış</t>
  </si>
  <si>
    <t>Eğitmen / Kurum</t>
  </si>
  <si>
    <t>Planlanan Ay</t>
  </si>
  <si>
    <t>Çeyrek</t>
  </si>
  <si>
    <t>Süre (saat)</t>
  </si>
  <si>
    <t>Katılımcı Sayısı</t>
  </si>
  <si>
    <t>Kişi Başı Maliyet</t>
  </si>
  <si>
    <t>Toplam Maliyet</t>
  </si>
  <si>
    <t>Kişi × Saat</t>
  </si>
  <si>
    <t>Durum</t>
  </si>
  <si>
    <t>Gerçekleşen Maliyet</t>
  </si>
  <si>
    <t>Fark</t>
  </si>
  <si>
    <t>Açıklama</t>
  </si>
  <si>
    <t>İş Sağlığı ve Güvenliği Temel Eğitimi</t>
  </si>
  <si>
    <t>Zorunlu (İSG / KVKK)</t>
  </si>
  <si>
    <t>Tüm üretim çalışanları</t>
  </si>
  <si>
    <t>Sınıf içi</t>
  </si>
  <si>
    <t>Dış kaynak</t>
  </si>
  <si>
    <t>[OSGB / Eğitim kurumu]</t>
  </si>
  <si>
    <t>Şubat</t>
  </si>
  <si>
    <t>Tamamlandı</t>
  </si>
  <si>
    <t>Sertifikalar özlük dosyasına</t>
  </si>
  <si>
    <t>Yeni Yöneticiler için Liderlik Programı</t>
  </si>
  <si>
    <t>Liderlik ve Yönetim</t>
  </si>
  <si>
    <t>Takım liderleri</t>
  </si>
  <si>
    <t>[Eğitim firması]</t>
  </si>
  <si>
    <t>Nisan</t>
  </si>
  <si>
    <t>Planlandı</t>
  </si>
  <si>
    <t>KVKK Farkındalık Eğitimi</t>
  </si>
  <si>
    <t>Kişisel veri işleyen birimler</t>
  </si>
  <si>
    <t>E-öğrenme</t>
  </si>
  <si>
    <t>İç eğitmen</t>
  </si>
  <si>
    <t>[İç eğitmen adı]</t>
  </si>
  <si>
    <t>Mayıs</t>
  </si>
  <si>
    <t>İç kaynakla, maliyetsiz</t>
  </si>
  <si>
    <t>Etkili Satış ve Müzakere</t>
  </si>
  <si>
    <t>Satış ve Müşteri</t>
  </si>
  <si>
    <t>Satış ekibi</t>
  </si>
  <si>
    <t>Online canlı</t>
  </si>
  <si>
    <t>Eylül</t>
  </si>
  <si>
    <t>İleri Excel ve Veri Analizi</t>
  </si>
  <si>
    <t>Bilgi Teknolojileri</t>
  </si>
  <si>
    <t>Finans ve raporlama</t>
  </si>
  <si>
    <t>Kasım</t>
  </si>
  <si>
    <t>Ertelendi</t>
  </si>
  <si>
    <t>Bütçe onayı bekleniyor</t>
  </si>
  <si>
    <t>TOPLAM</t>
  </si>
  <si>
    <t>Eğitim Bütçesi Dağılımı</t>
  </si>
  <si>
    <t>Planlanan maliyetlerin kategori ve çeyrek bazında dağılımı (iptal edilen eğitimler hariç)</t>
  </si>
  <si>
    <t>1. Çeyrek</t>
  </si>
  <si>
    <t>2. Çeyrek</t>
  </si>
  <si>
    <t>3. Çeyrek</t>
  </si>
  <si>
    <t>4. Çeyrek</t>
  </si>
  <si>
    <t>Yıllık Toplam</t>
  </si>
  <si>
    <t>Bütçedeki Payı</t>
  </si>
  <si>
    <t>Eğitim Sayısı</t>
  </si>
  <si>
    <t>Teknik / Mesleki</t>
  </si>
  <si>
    <t>Kişisel Gelişim</t>
  </si>
  <si>
    <t>Oryantasyon</t>
  </si>
  <si>
    <t>Diğer</t>
  </si>
  <si>
    <t>Eğitim Planı Özeti</t>
  </si>
  <si>
    <t>Bütçe kullanımı ve eğitim göstergeleri</t>
  </si>
  <si>
    <t>Parametreler (giriş hücreleri)</t>
  </si>
  <si>
    <t>Onaylı yıllık eğitim bütçesi ([Yıl])</t>
  </si>
  <si>
    <t>Örnek tutar; yönetimin onayladığı bütçeyi girin.</t>
  </si>
  <si>
    <t>Toplam çalışan sayısı</t>
  </si>
  <si>
    <t>Örnek değer; çalışan başına eğitim saati için.</t>
  </si>
  <si>
    <t>Plan Göstergeleri</t>
  </si>
  <si>
    <t>Planlanan eğitim sayısı (iptaller hariç)</t>
  </si>
  <si>
    <t>Tamamlanan eğitim sayısı</t>
  </si>
  <si>
    <t>Planlanan toplam maliyet</t>
  </si>
  <si>
    <t>Gerçekleşen toplam maliyet</t>
  </si>
  <si>
    <t>Kalan bütçe (bütçe − planlanan)</t>
  </si>
  <si>
    <t>Negatif değer planın bütçeyi aştığını gösterir.</t>
  </si>
  <si>
    <t>Bütçe kullanım oranı (planlanan / bütçe)</t>
  </si>
  <si>
    <t>Toplam eğitim hacmi (kişi × saat)</t>
  </si>
  <si>
    <t>Çalışan başına eğitim saati</t>
  </si>
  <si>
    <t>Katılımcı başına ortalama maliyet</t>
  </si>
  <si>
    <t>Onay</t>
  </si>
  <si>
    <t>Hazırlayan (İK / Eğitim Sorumlusu)</t>
  </si>
  <si>
    <t>[Ad Soyad]</t>
  </si>
  <si>
    <t>Onaylayan (Genel Müdür / Yönetim)</t>
  </si>
  <si>
    <t>Onay tarihi</t>
  </si>
  <si>
    <t>[Tarih]</t>
  </si>
  <si>
    <t>Nasıl Kullanılır?</t>
  </si>
  <si>
    <t>Yıl boyunca planlanan eğitimleri hedef grup, ay, süre ve katılımcı sayısıyla listeleyen; kişi başı maliyet × katılımcı formülüyle toplam maliyeti, kişi × saat cinsinden eğitim hacmini ve çeyrek / kategori bazında bütçe dağılımını otomatik hesaplayan yıllık eğitim planı şablonu.</t>
  </si>
  <si>
    <t>Kullanım adımları</t>
  </si>
  <si>
    <t>1. Önce Özet sayfasında mavi zeminli giriş hücrelerine onaylı yıllık eğitim bütçesini ve toplam çalışan sayısını yazın.</t>
  </si>
  <si>
    <t>2. Eğitim Planı sayfasında her satıra bir eğitim girin. Kategori, eğitim türü, iç/dış kaynak, ay ve durum alanlarını açılır listeden seçin.</t>
  </si>
  <si>
    <t>3. Süre (saat), katılımcı sayısı ve kişi başı maliyeti girdiğinizde toplam maliyet, kişi × saat ve çeyrek sütunları otomatik hesaplanır.</t>
  </si>
  <si>
    <t>4. Eğitim gerçekleştikçe Durum sütununu 'Tamamlandı' yapın ve gerçekleşen maliyeti girin; fark sütunu bütçe sapmasını gösterir (pozitif değer = bütçe aşımı, kırmızı).</t>
  </si>
  <si>
    <t>5. İptal edilen eğitimler bütçe özetine ve planlanan maliyete dahil edilmez. Ertelenen eğitimlerin ayını güncelleyin.</t>
  </si>
  <si>
    <t>6. Bütçe Özeti sayfası planlanan maliyeti kategori ve çeyrek bazında dağıtır. Kategori adlarını değiştirirseniz Eğitim Planı sayfasındaki açılır listeyle aynı yazıldığından emin olun.</t>
  </si>
  <si>
    <t>7. İtalik yazılmış satırlar örnektir; kendi planınızı girmeden önce silin. Kişi başı maliyetler örnek tutarlardır, tedarikçi tekliflerine göre güncelleyin.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</si>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</sst>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 &quot;₺&quot;"/>
    <numFmt numFmtId="166" formatCode="0.0%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7" fillId="3" borderId="2" xfId="0" applyFont="1" applyFill="1" applyBorder="1"/>
    <xf numFmtId="164" fontId="6" fillId="0" borderId="2" xfId="0" applyNumberFormat="1" applyFont="1" applyBorder="1"/>
    <xf numFmtId="3" fontId="6" fillId="0" borderId="2" xfId="0" applyNumberFormat="1" applyFont="1" applyBorder="1"/>
    <xf numFmtId="165" fontId="6" fillId="0" borderId="2" xfId="0" applyNumberFormat="1" applyFont="1" applyBorder="1"/>
    <xf numFmtId="165" fontId="7" fillId="3" borderId="2" xfId="0" applyNumberFormat="1" applyFont="1" applyFill="1" applyBorder="1"/>
    <xf numFmtId="3" fontId="7" fillId="3" borderId="2" xfId="0" applyNumberFormat="1" applyFont="1" applyFill="1" applyBorder="1"/>
    <xf numFmtId="165" fontId="8" fillId="0" borderId="2" xfId="0" applyNumberFormat="1" applyFont="1" applyBorder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164" fontId="8" fillId="0" borderId="2" xfId="0" applyNumberFormat="1" applyFont="1" applyBorder="1"/>
    <xf numFmtId="3" fontId="8" fillId="0" borderId="2" xfId="0" applyNumberFormat="1" applyFont="1" applyBorder="1"/>
    <xf numFmtId="0" fontId="9" fillId="4" borderId="3" xfId="0" applyFont="1" applyFill="1" applyBorder="1"/>
    <xf numFmtId="164" fontId="9" fillId="4" borderId="3" xfId="0" applyNumberFormat="1" applyFont="1" applyFill="1" applyBorder="1"/>
    <xf numFmtId="3" fontId="9" fillId="4" borderId="3" xfId="0" applyNumberFormat="1" applyFont="1" applyFill="1" applyBorder="1"/>
    <xf numFmtId="165" fontId="9" fillId="4" borderId="3" xfId="0" applyNumberFormat="1" applyFont="1" applyFill="1" applyBorder="1"/>
    <xf numFmtId="166" fontId="7" fillId="3" borderId="2" xfId="0" applyNumberFormat="1" applyFont="1" applyFill="1" applyBorder="1"/>
    <xf numFmtId="166" fontId="9" fillId="4" borderId="3" xfId="0" applyNumberFormat="1" applyFont="1" applyFill="1" applyBorder="1"/>
    <xf numFmtId="0" fontId="10" fillId="0" borderId="0" xfId="0" applyFont="1"/>
    <xf numFmtId="0" fontId="9" fillId="3" borderId="2" xfId="0" applyFont="1" applyFill="1" applyBorder="1"/>
    <xf numFmtId="165" fontId="11" fillId="5" borderId="2" xfId="0" applyNumberFormat="1" applyFont="1" applyFill="1" applyBorder="1" applyAlignment="1">
      <alignment horizontal="right"/>
    </xf>
    <xf numFmtId="0" fontId="12" fillId="0" borderId="0" xfId="0" applyFont="1"/>
    <xf numFmtId="3" fontId="11" fillId="5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165" fontId="13" fillId="0" borderId="2" xfId="0" applyNumberFormat="1" applyFont="1" applyBorder="1" applyAlignment="1">
      <alignment horizontal="right"/>
    </xf>
    <xf numFmtId="166" fontId="13" fillId="0" borderId="2" xfId="0" applyNumberFormat="1" applyFont="1" applyBorder="1" applyAlignment="1">
      <alignment horizontal="right"/>
    </xf>
    <xf numFmtId="4" fontId="13" fillId="0" borderId="2" xfId="0" applyNumberFormat="1" applyFont="1" applyBorder="1" applyAlignment="1">
      <alignment horizontal="right"/>
    </xf>
    <xf numFmtId="0" fontId="11" fillId="5" borderId="2" xfId="0" applyFont="1" applyFill="1" applyBorder="1" applyAlignment="1">
      <alignment horizontal="right"/>
    </xf>
    <xf numFmtId="0" fontId="8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4">
    <dxf>
      <fill>
        <patternFill patternType="solid">
          <bgColor rgb="FFDDF5EF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ont>
        <color rgb="FFB42318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36000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6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30" customWidth="1"/>
    <col min="3" max="3" width="18" customWidth="1"/>
    <col min="4" max="4" width="20" customWidth="1"/>
    <col min="5" max="5" width="14" customWidth="1"/>
    <col min="6" max="6" width="12" customWidth="1"/>
    <col min="7" max="7" width="18" customWidth="1"/>
    <col min="8" max="8" width="12" customWidth="1"/>
    <col min="9" max="9" width="8" customWidth="1"/>
    <col min="11" max="11" width="10" customWidth="1"/>
    <col min="12" max="12" width="14" customWidth="1"/>
    <col min="13" max="13" width="15" customWidth="1"/>
    <col min="14" max="14" width="10" customWidth="1"/>
    <col min="15" max="15" width="12" customWidth="1"/>
    <col min="16" max="16" width="15" customWidth="1"/>
    <col min="17" max="17" width="13" customWidth="1"/>
    <col min="18" max="18" width="24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8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ht="30" customHeight="1" spans="1:18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</row>
    <row r="6" ht="18" customHeight="1" spans="1:18" x14ac:dyDescent="0.25">
      <c r="A6" s="6">
        <v>1</v>
      </c>
      <c r="B6" s="7" t="s">
        <v>21</v>
      </c>
      <c r="C6" s="8" t="s">
        <v>22</v>
      </c>
      <c r="D6" s="7" t="s">
        <v>23</v>
      </c>
      <c r="E6" s="8" t="s">
        <v>24</v>
      </c>
      <c r="F6" s="8" t="s">
        <v>25</v>
      </c>
      <c r="G6" s="7" t="s">
        <v>26</v>
      </c>
      <c r="H6" s="8" t="s">
        <v>27</v>
      </c>
      <c r="I6" s="9">
        <f>IF(H6="","",IF(OR(H6="Ocak",H6="Şubat",H6="Mart"),"Ç1",IF(OR(H6="Nisan",H6="Mayıs",H6="Haziran"),"Ç2",IF(OR(H6="Temmuz",H6="Ağustos",H6="Eylül"),"Ç3","Ç4"))))</f>
      </c>
      <c r="J6" s="10">
        <v>8</v>
      </c>
      <c r="K6" s="11">
        <v>40</v>
      </c>
      <c r="L6" s="12">
        <v>350</v>
      </c>
      <c r="M6" s="13">
        <f>IF(OR(L6="",K6=""),"",L6*K6)</f>
      </c>
      <c r="N6" s="14">
        <f>IF(OR(J6="",K6=""),"",J6*K6)</f>
      </c>
      <c r="O6" s="8" t="s">
        <v>28</v>
      </c>
      <c r="P6" s="12">
        <v>13500</v>
      </c>
      <c r="Q6" s="13">
        <f>IF(OR(P6="",M6=""),"",P6-M6)</f>
      </c>
      <c r="R6" s="7" t="s">
        <v>29</v>
      </c>
    </row>
    <row r="7" ht="18" customHeight="1" spans="1:18" x14ac:dyDescent="0.25">
      <c r="A7" s="6">
        <v>2</v>
      </c>
      <c r="B7" s="7" t="s">
        <v>30</v>
      </c>
      <c r="C7" s="8" t="s">
        <v>31</v>
      </c>
      <c r="D7" s="7" t="s">
        <v>32</v>
      </c>
      <c r="E7" s="8" t="s">
        <v>24</v>
      </c>
      <c r="F7" s="8" t="s">
        <v>25</v>
      </c>
      <c r="G7" s="7" t="s">
        <v>33</v>
      </c>
      <c r="H7" s="8" t="s">
        <v>34</v>
      </c>
      <c r="I7" s="9">
        <f>IF(H7="","",IF(OR(H7="Ocak",H7="Şubat",H7="Mart"),"Ç1",IF(OR(H7="Nisan",H7="Mayıs",H7="Haziran"),"Ç2",IF(OR(H7="Temmuz",H7="Ağustos",H7="Eylül"),"Ç3","Ç4"))))</f>
      </c>
      <c r="J7" s="10">
        <v>16</v>
      </c>
      <c r="K7" s="11">
        <v>12</v>
      </c>
      <c r="L7" s="12">
        <v>4500</v>
      </c>
      <c r="M7" s="13">
        <f>IF(OR(L7="",K7=""),"",L7*K7)</f>
      </c>
      <c r="N7" s="14">
        <f>IF(OR(J7="",K7=""),"",J7*K7)</f>
      </c>
      <c r="O7" s="8" t="s">
        <v>35</v>
      </c>
      <c r="P7" s="15"/>
      <c r="Q7" s="13">
        <f>IF(OR(P7="",M7=""),"",P7-M7)</f>
      </c>
      <c r="R7" s="16"/>
    </row>
    <row r="8" ht="18" customHeight="1" spans="1:18" x14ac:dyDescent="0.25">
      <c r="A8" s="6">
        <v>3</v>
      </c>
      <c r="B8" s="7" t="s">
        <v>36</v>
      </c>
      <c r="C8" s="8" t="s">
        <v>22</v>
      </c>
      <c r="D8" s="7" t="s">
        <v>37</v>
      </c>
      <c r="E8" s="8" t="s">
        <v>38</v>
      </c>
      <c r="F8" s="8" t="s">
        <v>39</v>
      </c>
      <c r="G8" s="7" t="s">
        <v>40</v>
      </c>
      <c r="H8" s="8" t="s">
        <v>41</v>
      </c>
      <c r="I8" s="9">
        <f>IF(H8="","",IF(OR(H8="Ocak",H8="Şubat",H8="Mart"),"Ç1",IF(OR(H8="Nisan",H8="Mayıs",H8="Haziran"),"Ç2",IF(OR(H8="Temmuz",H8="Ağustos",H8="Eylül"),"Ç3","Ç4"))))</f>
      </c>
      <c r="J8" s="10">
        <v>2</v>
      </c>
      <c r="K8" s="11">
        <v>60</v>
      </c>
      <c r="L8" s="12">
        <v>0</v>
      </c>
      <c r="M8" s="13">
        <f>IF(OR(L8="",K8=""),"",L8*K8)</f>
      </c>
      <c r="N8" s="14">
        <f>IF(OR(J8="",K8=""),"",J8*K8)</f>
      </c>
      <c r="O8" s="8" t="s">
        <v>35</v>
      </c>
      <c r="P8" s="15"/>
      <c r="Q8" s="13">
        <f>IF(OR(P8="",M8=""),"",P8-M8)</f>
      </c>
      <c r="R8" s="7" t="s">
        <v>42</v>
      </c>
    </row>
    <row r="9" ht="18" customHeight="1" spans="1:18" x14ac:dyDescent="0.25">
      <c r="A9" s="6">
        <v>4</v>
      </c>
      <c r="B9" s="7" t="s">
        <v>43</v>
      </c>
      <c r="C9" s="8" t="s">
        <v>44</v>
      </c>
      <c r="D9" s="7" t="s">
        <v>45</v>
      </c>
      <c r="E9" s="8" t="s">
        <v>46</v>
      </c>
      <c r="F9" s="8" t="s">
        <v>25</v>
      </c>
      <c r="G9" s="7" t="s">
        <v>33</v>
      </c>
      <c r="H9" s="8" t="s">
        <v>47</v>
      </c>
      <c r="I9" s="9">
        <f>IF(H9="","",IF(OR(H9="Ocak",H9="Şubat",H9="Mart"),"Ç1",IF(OR(H9="Nisan",H9="Mayıs",H9="Haziran"),"Ç2",IF(OR(H9="Temmuz",H9="Ağustos",H9="Eylül"),"Ç3","Ç4"))))</f>
      </c>
      <c r="J9" s="10">
        <v>12</v>
      </c>
      <c r="K9" s="11">
        <v>15</v>
      </c>
      <c r="L9" s="12">
        <v>2800</v>
      </c>
      <c r="M9" s="13">
        <f>IF(OR(L9="",K9=""),"",L9*K9)</f>
      </c>
      <c r="N9" s="14">
        <f>IF(OR(J9="",K9=""),"",J9*K9)</f>
      </c>
      <c r="O9" s="8" t="s">
        <v>35</v>
      </c>
      <c r="P9" s="15"/>
      <c r="Q9" s="13">
        <f>IF(OR(P9="",M9=""),"",P9-M9)</f>
      </c>
      <c r="R9" s="16"/>
    </row>
    <row r="10" ht="18" customHeight="1" spans="1:18" x14ac:dyDescent="0.25">
      <c r="A10" s="6">
        <v>5</v>
      </c>
      <c r="B10" s="7" t="s">
        <v>48</v>
      </c>
      <c r="C10" s="8" t="s">
        <v>49</v>
      </c>
      <c r="D10" s="7" t="s">
        <v>50</v>
      </c>
      <c r="E10" s="8" t="s">
        <v>24</v>
      </c>
      <c r="F10" s="8" t="s">
        <v>25</v>
      </c>
      <c r="G10" s="7" t="s">
        <v>33</v>
      </c>
      <c r="H10" s="8" t="s">
        <v>51</v>
      </c>
      <c r="I10" s="9">
        <f>IF(H10="","",IF(OR(H10="Ocak",H10="Şubat",H10="Mart"),"Ç1",IF(OR(H10="Nisan",H10="Mayıs",H10="Haziran"),"Ç2",IF(OR(H10="Temmuz",H10="Ağustos",H10="Eylül"),"Ç3","Ç4"))))</f>
      </c>
      <c r="J10" s="10">
        <v>12</v>
      </c>
      <c r="K10" s="11">
        <v>10</v>
      </c>
      <c r="L10" s="12">
        <v>2200</v>
      </c>
      <c r="M10" s="13">
        <f>IF(OR(L10="",K10=""),"",L10*K10)</f>
      </c>
      <c r="N10" s="14">
        <f>IF(OR(J10="",K10=""),"",J10*K10)</f>
      </c>
      <c r="O10" s="8" t="s">
        <v>52</v>
      </c>
      <c r="P10" s="15"/>
      <c r="Q10" s="13">
        <f>IF(OR(P10="",M10=""),"",P10-M10)</f>
      </c>
      <c r="R10" s="7" t="s">
        <v>53</v>
      </c>
    </row>
    <row r="11" ht="18" customHeight="1" spans="1:18" x14ac:dyDescent="0.25">
      <c r="A11" s="6">
        <v>6</v>
      </c>
      <c r="B11" s="16"/>
      <c r="C11" s="17"/>
      <c r="D11" s="16"/>
      <c r="E11" s="17"/>
      <c r="F11" s="17"/>
      <c r="G11" s="16"/>
      <c r="H11" s="17"/>
      <c r="I11" s="9">
        <f>IF(H11="","",IF(OR(H11="Ocak",H11="Şubat",H11="Mart"),"Ç1",IF(OR(H11="Nisan",H11="Mayıs",H11="Haziran"),"Ç2",IF(OR(H11="Temmuz",H11="Ağustos",H11="Eylül"),"Ç3","Ç4"))))</f>
      </c>
      <c r="J11" s="18"/>
      <c r="K11" s="19"/>
      <c r="L11" s="15"/>
      <c r="M11" s="13">
        <f>IF(OR(L11="",K11=""),"",L11*K11)</f>
      </c>
      <c r="N11" s="14">
        <f>IF(OR(J11="",K11=""),"",J11*K11)</f>
      </c>
      <c r="O11" s="17"/>
      <c r="P11" s="15"/>
      <c r="Q11" s="13">
        <f>IF(OR(P11="",M11=""),"",P11-M11)</f>
      </c>
      <c r="R11" s="16"/>
    </row>
    <row r="12" ht="18" customHeight="1" spans="1:18" x14ac:dyDescent="0.25">
      <c r="A12" s="6">
        <v>7</v>
      </c>
      <c r="B12" s="16"/>
      <c r="C12" s="17"/>
      <c r="D12" s="16"/>
      <c r="E12" s="17"/>
      <c r="F12" s="17"/>
      <c r="G12" s="16"/>
      <c r="H12" s="17"/>
      <c r="I12" s="9">
        <f>IF(H12="","",IF(OR(H12="Ocak",H12="Şubat",H12="Mart"),"Ç1",IF(OR(H12="Nisan",H12="Mayıs",H12="Haziran"),"Ç2",IF(OR(H12="Temmuz",H12="Ağustos",H12="Eylül"),"Ç3","Ç4"))))</f>
      </c>
      <c r="J12" s="18"/>
      <c r="K12" s="19"/>
      <c r="L12" s="15"/>
      <c r="M12" s="13">
        <f>IF(OR(L12="",K12=""),"",L12*K12)</f>
      </c>
      <c r="N12" s="14">
        <f>IF(OR(J12="",K12=""),"",J12*K12)</f>
      </c>
      <c r="O12" s="17"/>
      <c r="P12" s="15"/>
      <c r="Q12" s="13">
        <f>IF(OR(P12="",M12=""),"",P12-M12)</f>
      </c>
      <c r="R12" s="16"/>
    </row>
    <row r="13" ht="18" customHeight="1" spans="1:18" x14ac:dyDescent="0.25">
      <c r="A13" s="6">
        <v>8</v>
      </c>
      <c r="B13" s="16"/>
      <c r="C13" s="17"/>
      <c r="D13" s="16"/>
      <c r="E13" s="17"/>
      <c r="F13" s="17"/>
      <c r="G13" s="16"/>
      <c r="H13" s="17"/>
      <c r="I13" s="9">
        <f>IF(H13="","",IF(OR(H13="Ocak",H13="Şubat",H13="Mart"),"Ç1",IF(OR(H13="Nisan",H13="Mayıs",H13="Haziran"),"Ç2",IF(OR(H13="Temmuz",H13="Ağustos",H13="Eylül"),"Ç3","Ç4"))))</f>
      </c>
      <c r="J13" s="18"/>
      <c r="K13" s="19"/>
      <c r="L13" s="15"/>
      <c r="M13" s="13">
        <f>IF(OR(L13="",K13=""),"",L13*K13)</f>
      </c>
      <c r="N13" s="14">
        <f>IF(OR(J13="",K13=""),"",J13*K13)</f>
      </c>
      <c r="O13" s="17"/>
      <c r="P13" s="15"/>
      <c r="Q13" s="13">
        <f>IF(OR(P13="",M13=""),"",P13-M13)</f>
      </c>
      <c r="R13" s="16"/>
    </row>
    <row r="14" ht="18" customHeight="1" spans="1:18" x14ac:dyDescent="0.25">
      <c r="A14" s="6">
        <v>9</v>
      </c>
      <c r="B14" s="16"/>
      <c r="C14" s="17"/>
      <c r="D14" s="16"/>
      <c r="E14" s="17"/>
      <c r="F14" s="17"/>
      <c r="G14" s="16"/>
      <c r="H14" s="17"/>
      <c r="I14" s="9">
        <f>IF(H14="","",IF(OR(H14="Ocak",H14="Şubat",H14="Mart"),"Ç1",IF(OR(H14="Nisan",H14="Mayıs",H14="Haziran"),"Ç2",IF(OR(H14="Temmuz",H14="Ağustos",H14="Eylül"),"Ç3","Ç4"))))</f>
      </c>
      <c r="J14" s="18"/>
      <c r="K14" s="19"/>
      <c r="L14" s="15"/>
      <c r="M14" s="13">
        <f>IF(OR(L14="",K14=""),"",L14*K14)</f>
      </c>
      <c r="N14" s="14">
        <f>IF(OR(J14="",K14=""),"",J14*K14)</f>
      </c>
      <c r="O14" s="17"/>
      <c r="P14" s="15"/>
      <c r="Q14" s="13">
        <f>IF(OR(P14="",M14=""),"",P14-M14)</f>
      </c>
      <c r="R14" s="16"/>
    </row>
    <row r="15" ht="18" customHeight="1" spans="1:18" x14ac:dyDescent="0.25">
      <c r="A15" s="6">
        <v>10</v>
      </c>
      <c r="B15" s="16"/>
      <c r="C15" s="17"/>
      <c r="D15" s="16"/>
      <c r="E15" s="17"/>
      <c r="F15" s="17"/>
      <c r="G15" s="16"/>
      <c r="H15" s="17"/>
      <c r="I15" s="9">
        <f>IF(H15="","",IF(OR(H15="Ocak",H15="Şubat",H15="Mart"),"Ç1",IF(OR(H15="Nisan",H15="Mayıs",H15="Haziran"),"Ç2",IF(OR(H15="Temmuz",H15="Ağustos",H15="Eylül"),"Ç3","Ç4"))))</f>
      </c>
      <c r="J15" s="18"/>
      <c r="K15" s="19"/>
      <c r="L15" s="15"/>
      <c r="M15" s="13">
        <f>IF(OR(L15="",K15=""),"",L15*K15)</f>
      </c>
      <c r="N15" s="14">
        <f>IF(OR(J15="",K15=""),"",J15*K15)</f>
      </c>
      <c r="O15" s="17"/>
      <c r="P15" s="15"/>
      <c r="Q15" s="13">
        <f>IF(OR(P15="",M15=""),"",P15-M15)</f>
      </c>
      <c r="R15" s="16"/>
    </row>
    <row r="16" ht="18" customHeight="1" spans="1:18" x14ac:dyDescent="0.25">
      <c r="A16" s="6">
        <v>11</v>
      </c>
      <c r="B16" s="16"/>
      <c r="C16" s="17"/>
      <c r="D16" s="16"/>
      <c r="E16" s="17"/>
      <c r="F16" s="17"/>
      <c r="G16" s="16"/>
      <c r="H16" s="17"/>
      <c r="I16" s="9">
        <f>IF(H16="","",IF(OR(H16="Ocak",H16="Şubat",H16="Mart"),"Ç1",IF(OR(H16="Nisan",H16="Mayıs",H16="Haziran"),"Ç2",IF(OR(H16="Temmuz",H16="Ağustos",H16="Eylül"),"Ç3","Ç4"))))</f>
      </c>
      <c r="J16" s="18"/>
      <c r="K16" s="19"/>
      <c r="L16" s="15"/>
      <c r="M16" s="13">
        <f>IF(OR(L16="",K16=""),"",L16*K16)</f>
      </c>
      <c r="N16" s="14">
        <f>IF(OR(J16="",K16=""),"",J16*K16)</f>
      </c>
      <c r="O16" s="17"/>
      <c r="P16" s="15"/>
      <c r="Q16" s="13">
        <f>IF(OR(P16="",M16=""),"",P16-M16)</f>
      </c>
      <c r="R16" s="16"/>
    </row>
    <row r="17" ht="18" customHeight="1" spans="1:18" x14ac:dyDescent="0.25">
      <c r="A17" s="6">
        <v>12</v>
      </c>
      <c r="B17" s="16"/>
      <c r="C17" s="17"/>
      <c r="D17" s="16"/>
      <c r="E17" s="17"/>
      <c r="F17" s="17"/>
      <c r="G17" s="16"/>
      <c r="H17" s="17"/>
      <c r="I17" s="9">
        <f>IF(H17="","",IF(OR(H17="Ocak",H17="Şubat",H17="Mart"),"Ç1",IF(OR(H17="Nisan",H17="Mayıs",H17="Haziran"),"Ç2",IF(OR(H17="Temmuz",H17="Ağustos",H17="Eylül"),"Ç3","Ç4"))))</f>
      </c>
      <c r="J17" s="18"/>
      <c r="K17" s="19"/>
      <c r="L17" s="15"/>
      <c r="M17" s="13">
        <f>IF(OR(L17="",K17=""),"",L17*K17)</f>
      </c>
      <c r="N17" s="14">
        <f>IF(OR(J17="",K17=""),"",J17*K17)</f>
      </c>
      <c r="O17" s="17"/>
      <c r="P17" s="15"/>
      <c r="Q17" s="13">
        <f>IF(OR(P17="",M17=""),"",P17-M17)</f>
      </c>
      <c r="R17" s="16"/>
    </row>
    <row r="18" ht="18" customHeight="1" spans="1:18" x14ac:dyDescent="0.25">
      <c r="A18" s="6">
        <v>13</v>
      </c>
      <c r="B18" s="16"/>
      <c r="C18" s="17"/>
      <c r="D18" s="16"/>
      <c r="E18" s="17"/>
      <c r="F18" s="17"/>
      <c r="G18" s="16"/>
      <c r="H18" s="17"/>
      <c r="I18" s="9">
        <f>IF(H18="","",IF(OR(H18="Ocak",H18="Şubat",H18="Mart"),"Ç1",IF(OR(H18="Nisan",H18="Mayıs",H18="Haziran"),"Ç2",IF(OR(H18="Temmuz",H18="Ağustos",H18="Eylül"),"Ç3","Ç4"))))</f>
      </c>
      <c r="J18" s="18"/>
      <c r="K18" s="19"/>
      <c r="L18" s="15"/>
      <c r="M18" s="13">
        <f>IF(OR(L18="",K18=""),"",L18*K18)</f>
      </c>
      <c r="N18" s="14">
        <f>IF(OR(J18="",K18=""),"",J18*K18)</f>
      </c>
      <c r="O18" s="17"/>
      <c r="P18" s="15"/>
      <c r="Q18" s="13">
        <f>IF(OR(P18="",M18=""),"",P18-M18)</f>
      </c>
      <c r="R18" s="16"/>
    </row>
    <row r="19" ht="18" customHeight="1" spans="1:18" x14ac:dyDescent="0.25">
      <c r="A19" s="6">
        <v>14</v>
      </c>
      <c r="B19" s="16"/>
      <c r="C19" s="17"/>
      <c r="D19" s="16"/>
      <c r="E19" s="17"/>
      <c r="F19" s="17"/>
      <c r="G19" s="16"/>
      <c r="H19" s="17"/>
      <c r="I19" s="9">
        <f>IF(H19="","",IF(OR(H19="Ocak",H19="Şubat",H19="Mart"),"Ç1",IF(OR(H19="Nisan",H19="Mayıs",H19="Haziran"),"Ç2",IF(OR(H19="Temmuz",H19="Ağustos",H19="Eylül"),"Ç3","Ç4"))))</f>
      </c>
      <c r="J19" s="18"/>
      <c r="K19" s="19"/>
      <c r="L19" s="15"/>
      <c r="M19" s="13">
        <f>IF(OR(L19="",K19=""),"",L19*K19)</f>
      </c>
      <c r="N19" s="14">
        <f>IF(OR(J19="",K19=""),"",J19*K19)</f>
      </c>
      <c r="O19" s="17"/>
      <c r="P19" s="15"/>
      <c r="Q19" s="13">
        <f>IF(OR(P19="",M19=""),"",P19-M19)</f>
      </c>
      <c r="R19" s="16"/>
    </row>
    <row r="20" ht="18" customHeight="1" spans="1:18" x14ac:dyDescent="0.25">
      <c r="A20" s="6">
        <v>15</v>
      </c>
      <c r="B20" s="16"/>
      <c r="C20" s="17"/>
      <c r="D20" s="16"/>
      <c r="E20" s="17"/>
      <c r="F20" s="17"/>
      <c r="G20" s="16"/>
      <c r="H20" s="17"/>
      <c r="I20" s="9">
        <f>IF(H20="","",IF(OR(H20="Ocak",H20="Şubat",H20="Mart"),"Ç1",IF(OR(H20="Nisan",H20="Mayıs",H20="Haziran"),"Ç2",IF(OR(H20="Temmuz",H20="Ağustos",H20="Eylül"),"Ç3","Ç4"))))</f>
      </c>
      <c r="J20" s="18"/>
      <c r="K20" s="19"/>
      <c r="L20" s="15"/>
      <c r="M20" s="13">
        <f>IF(OR(L20="",K20=""),"",L20*K20)</f>
      </c>
      <c r="N20" s="14">
        <f>IF(OR(J20="",K20=""),"",J20*K20)</f>
      </c>
      <c r="O20" s="17"/>
      <c r="P20" s="15"/>
      <c r="Q20" s="13">
        <f>IF(OR(P20="",M20=""),"",P20-M20)</f>
      </c>
      <c r="R20" s="16"/>
    </row>
    <row r="21" ht="18" customHeight="1" spans="1:18" x14ac:dyDescent="0.25">
      <c r="A21" s="6">
        <v>16</v>
      </c>
      <c r="B21" s="16"/>
      <c r="C21" s="17"/>
      <c r="D21" s="16"/>
      <c r="E21" s="17"/>
      <c r="F21" s="17"/>
      <c r="G21" s="16"/>
      <c r="H21" s="17"/>
      <c r="I21" s="9">
        <f>IF(H21="","",IF(OR(H21="Ocak",H21="Şubat",H21="Mart"),"Ç1",IF(OR(H21="Nisan",H21="Mayıs",H21="Haziran"),"Ç2",IF(OR(H21="Temmuz",H21="Ağustos",H21="Eylül"),"Ç3","Ç4"))))</f>
      </c>
      <c r="J21" s="18"/>
      <c r="K21" s="19"/>
      <c r="L21" s="15"/>
      <c r="M21" s="13">
        <f>IF(OR(L21="",K21=""),"",L21*K21)</f>
      </c>
      <c r="N21" s="14">
        <f>IF(OR(J21="",K21=""),"",J21*K21)</f>
      </c>
      <c r="O21" s="17"/>
      <c r="P21" s="15"/>
      <c r="Q21" s="13">
        <f>IF(OR(P21="",M21=""),"",P21-M21)</f>
      </c>
      <c r="R21" s="16"/>
    </row>
    <row r="22" ht="18" customHeight="1" spans="1:18" x14ac:dyDescent="0.25">
      <c r="A22" s="6">
        <v>17</v>
      </c>
      <c r="B22" s="16"/>
      <c r="C22" s="17"/>
      <c r="D22" s="16"/>
      <c r="E22" s="17"/>
      <c r="F22" s="17"/>
      <c r="G22" s="16"/>
      <c r="H22" s="17"/>
      <c r="I22" s="9">
        <f>IF(H22="","",IF(OR(H22="Ocak",H22="Şubat",H22="Mart"),"Ç1",IF(OR(H22="Nisan",H22="Mayıs",H22="Haziran"),"Ç2",IF(OR(H22="Temmuz",H22="Ağustos",H22="Eylül"),"Ç3","Ç4"))))</f>
      </c>
      <c r="J22" s="18"/>
      <c r="K22" s="19"/>
      <c r="L22" s="15"/>
      <c r="M22" s="13">
        <f>IF(OR(L22="",K22=""),"",L22*K22)</f>
      </c>
      <c r="N22" s="14">
        <f>IF(OR(J22="",K22=""),"",J22*K22)</f>
      </c>
      <c r="O22" s="17"/>
      <c r="P22" s="15"/>
      <c r="Q22" s="13">
        <f>IF(OR(P22="",M22=""),"",P22-M22)</f>
      </c>
      <c r="R22" s="16"/>
    </row>
    <row r="23" ht="18" customHeight="1" spans="1:18" x14ac:dyDescent="0.25">
      <c r="A23" s="6">
        <v>18</v>
      </c>
      <c r="B23" s="16"/>
      <c r="C23" s="17"/>
      <c r="D23" s="16"/>
      <c r="E23" s="17"/>
      <c r="F23" s="17"/>
      <c r="G23" s="16"/>
      <c r="H23" s="17"/>
      <c r="I23" s="9">
        <f>IF(H23="","",IF(OR(H23="Ocak",H23="Şubat",H23="Mart"),"Ç1",IF(OR(H23="Nisan",H23="Mayıs",H23="Haziran"),"Ç2",IF(OR(H23="Temmuz",H23="Ağustos",H23="Eylül"),"Ç3","Ç4"))))</f>
      </c>
      <c r="J23" s="18"/>
      <c r="K23" s="19"/>
      <c r="L23" s="15"/>
      <c r="M23" s="13">
        <f>IF(OR(L23="",K23=""),"",L23*K23)</f>
      </c>
      <c r="N23" s="14">
        <f>IF(OR(J23="",K23=""),"",J23*K23)</f>
      </c>
      <c r="O23" s="17"/>
      <c r="P23" s="15"/>
      <c r="Q23" s="13">
        <f>IF(OR(P23="",M23=""),"",P23-M23)</f>
      </c>
      <c r="R23" s="16"/>
    </row>
    <row r="24" ht="18" customHeight="1" spans="1:18" x14ac:dyDescent="0.25">
      <c r="A24" s="6">
        <v>19</v>
      </c>
      <c r="B24" s="16"/>
      <c r="C24" s="17"/>
      <c r="D24" s="16"/>
      <c r="E24" s="17"/>
      <c r="F24" s="17"/>
      <c r="G24" s="16"/>
      <c r="H24" s="17"/>
      <c r="I24" s="9">
        <f>IF(H24="","",IF(OR(H24="Ocak",H24="Şubat",H24="Mart"),"Ç1",IF(OR(H24="Nisan",H24="Mayıs",H24="Haziran"),"Ç2",IF(OR(H24="Temmuz",H24="Ağustos",H24="Eylül"),"Ç3","Ç4"))))</f>
      </c>
      <c r="J24" s="18"/>
      <c r="K24" s="19"/>
      <c r="L24" s="15"/>
      <c r="M24" s="13">
        <f>IF(OR(L24="",K24=""),"",L24*K24)</f>
      </c>
      <c r="N24" s="14">
        <f>IF(OR(J24="",K24=""),"",J24*K24)</f>
      </c>
      <c r="O24" s="17"/>
      <c r="P24" s="15"/>
      <c r="Q24" s="13">
        <f>IF(OR(P24="",M24=""),"",P24-M24)</f>
      </c>
      <c r="R24" s="16"/>
    </row>
    <row r="25" ht="18" customHeight="1" spans="1:18" x14ac:dyDescent="0.25">
      <c r="A25" s="6">
        <v>20</v>
      </c>
      <c r="B25" s="16"/>
      <c r="C25" s="17"/>
      <c r="D25" s="16"/>
      <c r="E25" s="17"/>
      <c r="F25" s="17"/>
      <c r="G25" s="16"/>
      <c r="H25" s="17"/>
      <c r="I25" s="9">
        <f>IF(H25="","",IF(OR(H25="Ocak",H25="Şubat",H25="Mart"),"Ç1",IF(OR(H25="Nisan",H25="Mayıs",H25="Haziran"),"Ç2",IF(OR(H25="Temmuz",H25="Ağustos",H25="Eylül"),"Ç3","Ç4"))))</f>
      </c>
      <c r="J25" s="18"/>
      <c r="K25" s="19"/>
      <c r="L25" s="15"/>
      <c r="M25" s="13">
        <f>IF(OR(L25="",K25=""),"",L25*K25)</f>
      </c>
      <c r="N25" s="14">
        <f>IF(OR(J25="",K25=""),"",J25*K25)</f>
      </c>
      <c r="O25" s="17"/>
      <c r="P25" s="15"/>
      <c r="Q25" s="13">
        <f>IF(OR(P25="",M25=""),"",P25-M25)</f>
      </c>
      <c r="R25" s="16"/>
    </row>
    <row r="26" ht="18" customHeight="1" spans="1:18" x14ac:dyDescent="0.25">
      <c r="A26" s="6">
        <v>21</v>
      </c>
      <c r="B26" s="16"/>
      <c r="C26" s="17"/>
      <c r="D26" s="16"/>
      <c r="E26" s="17"/>
      <c r="F26" s="17"/>
      <c r="G26" s="16"/>
      <c r="H26" s="17"/>
      <c r="I26" s="9">
        <f>IF(H26="","",IF(OR(H26="Ocak",H26="Şubat",H26="Mart"),"Ç1",IF(OR(H26="Nisan",H26="Mayıs",H26="Haziran"),"Ç2",IF(OR(H26="Temmuz",H26="Ağustos",H26="Eylül"),"Ç3","Ç4"))))</f>
      </c>
      <c r="J26" s="18"/>
      <c r="K26" s="19"/>
      <c r="L26" s="15"/>
      <c r="M26" s="13">
        <f>IF(OR(L26="",K26=""),"",L26*K26)</f>
      </c>
      <c r="N26" s="14">
        <f>IF(OR(J26="",K26=""),"",J26*K26)</f>
      </c>
      <c r="O26" s="17"/>
      <c r="P26" s="15"/>
      <c r="Q26" s="13">
        <f>IF(OR(P26="",M26=""),"",P26-M26)</f>
      </c>
      <c r="R26" s="16"/>
    </row>
    <row r="27" ht="18" customHeight="1" spans="1:18" x14ac:dyDescent="0.25">
      <c r="A27" s="6">
        <v>22</v>
      </c>
      <c r="B27" s="16"/>
      <c r="C27" s="17"/>
      <c r="D27" s="16"/>
      <c r="E27" s="17"/>
      <c r="F27" s="17"/>
      <c r="G27" s="16"/>
      <c r="H27" s="17"/>
      <c r="I27" s="9">
        <f>IF(H27="","",IF(OR(H27="Ocak",H27="Şubat",H27="Mart"),"Ç1",IF(OR(H27="Nisan",H27="Mayıs",H27="Haziran"),"Ç2",IF(OR(H27="Temmuz",H27="Ağustos",H27="Eylül"),"Ç3","Ç4"))))</f>
      </c>
      <c r="J27" s="18"/>
      <c r="K27" s="19"/>
      <c r="L27" s="15"/>
      <c r="M27" s="13">
        <f>IF(OR(L27="",K27=""),"",L27*K27)</f>
      </c>
      <c r="N27" s="14">
        <f>IF(OR(J27="",K27=""),"",J27*K27)</f>
      </c>
      <c r="O27" s="17"/>
      <c r="P27" s="15"/>
      <c r="Q27" s="13">
        <f>IF(OR(P27="",M27=""),"",P27-M27)</f>
      </c>
      <c r="R27" s="16"/>
    </row>
    <row r="28" ht="18" customHeight="1" spans="1:18" x14ac:dyDescent="0.25">
      <c r="A28" s="6">
        <v>23</v>
      </c>
      <c r="B28" s="16"/>
      <c r="C28" s="17"/>
      <c r="D28" s="16"/>
      <c r="E28" s="17"/>
      <c r="F28" s="17"/>
      <c r="G28" s="16"/>
      <c r="H28" s="17"/>
      <c r="I28" s="9">
        <f>IF(H28="","",IF(OR(H28="Ocak",H28="Şubat",H28="Mart"),"Ç1",IF(OR(H28="Nisan",H28="Mayıs",H28="Haziran"),"Ç2",IF(OR(H28="Temmuz",H28="Ağustos",H28="Eylül"),"Ç3","Ç4"))))</f>
      </c>
      <c r="J28" s="18"/>
      <c r="K28" s="19"/>
      <c r="L28" s="15"/>
      <c r="M28" s="13">
        <f>IF(OR(L28="",K28=""),"",L28*K28)</f>
      </c>
      <c r="N28" s="14">
        <f>IF(OR(J28="",K28=""),"",J28*K28)</f>
      </c>
      <c r="O28" s="17"/>
      <c r="P28" s="15"/>
      <c r="Q28" s="13">
        <f>IF(OR(P28="",M28=""),"",P28-M28)</f>
      </c>
      <c r="R28" s="16"/>
    </row>
    <row r="29" ht="18" customHeight="1" spans="1:18" x14ac:dyDescent="0.25">
      <c r="A29" s="6">
        <v>24</v>
      </c>
      <c r="B29" s="16"/>
      <c r="C29" s="17"/>
      <c r="D29" s="16"/>
      <c r="E29" s="17"/>
      <c r="F29" s="17"/>
      <c r="G29" s="16"/>
      <c r="H29" s="17"/>
      <c r="I29" s="9">
        <f>IF(H29="","",IF(OR(H29="Ocak",H29="Şubat",H29="Mart"),"Ç1",IF(OR(H29="Nisan",H29="Mayıs",H29="Haziran"),"Ç2",IF(OR(H29="Temmuz",H29="Ağustos",H29="Eylül"),"Ç3","Ç4"))))</f>
      </c>
      <c r="J29" s="18"/>
      <c r="K29" s="19"/>
      <c r="L29" s="15"/>
      <c r="M29" s="13">
        <f>IF(OR(L29="",K29=""),"",L29*K29)</f>
      </c>
      <c r="N29" s="14">
        <f>IF(OR(J29="",K29=""),"",J29*K29)</f>
      </c>
      <c r="O29" s="17"/>
      <c r="P29" s="15"/>
      <c r="Q29" s="13">
        <f>IF(OR(P29="",M29=""),"",P29-M29)</f>
      </c>
      <c r="R29" s="16"/>
    </row>
    <row r="30" ht="18" customHeight="1" spans="1:18" x14ac:dyDescent="0.25">
      <c r="A30" s="6">
        <v>25</v>
      </c>
      <c r="B30" s="16"/>
      <c r="C30" s="17"/>
      <c r="D30" s="16"/>
      <c r="E30" s="17"/>
      <c r="F30" s="17"/>
      <c r="G30" s="16"/>
      <c r="H30" s="17"/>
      <c r="I30" s="9">
        <f>IF(H30="","",IF(OR(H30="Ocak",H30="Şubat",H30="Mart"),"Ç1",IF(OR(H30="Nisan",H30="Mayıs",H30="Haziran"),"Ç2",IF(OR(H30="Temmuz",H30="Ağustos",H30="Eylül"),"Ç3","Ç4"))))</f>
      </c>
      <c r="J30" s="18"/>
      <c r="K30" s="19"/>
      <c r="L30" s="15"/>
      <c r="M30" s="13">
        <f>IF(OR(L30="",K30=""),"",L30*K30)</f>
      </c>
      <c r="N30" s="14">
        <f>IF(OR(J30="",K30=""),"",J30*K30)</f>
      </c>
      <c r="O30" s="17"/>
      <c r="P30" s="15"/>
      <c r="Q30" s="13">
        <f>IF(OR(P30="",M30=""),"",P30-M30)</f>
      </c>
      <c r="R30" s="16"/>
    </row>
    <row r="31" ht="18" customHeight="1" spans="1:18" x14ac:dyDescent="0.25">
      <c r="A31" s="6">
        <v>26</v>
      </c>
      <c r="B31" s="16"/>
      <c r="C31" s="17"/>
      <c r="D31" s="16"/>
      <c r="E31" s="17"/>
      <c r="F31" s="17"/>
      <c r="G31" s="16"/>
      <c r="H31" s="17"/>
      <c r="I31" s="9">
        <f>IF(H31="","",IF(OR(H31="Ocak",H31="Şubat",H31="Mart"),"Ç1",IF(OR(H31="Nisan",H31="Mayıs",H31="Haziran"),"Ç2",IF(OR(H31="Temmuz",H31="Ağustos",H31="Eylül"),"Ç3","Ç4"))))</f>
      </c>
      <c r="J31" s="18"/>
      <c r="K31" s="19"/>
      <c r="L31" s="15"/>
      <c r="M31" s="13">
        <f>IF(OR(L31="",K31=""),"",L31*K31)</f>
      </c>
      <c r="N31" s="14">
        <f>IF(OR(J31="",K31=""),"",J31*K31)</f>
      </c>
      <c r="O31" s="17"/>
      <c r="P31" s="15"/>
      <c r="Q31" s="13">
        <f>IF(OR(P31="",M31=""),"",P31-M31)</f>
      </c>
      <c r="R31" s="16"/>
    </row>
    <row r="32" ht="18" customHeight="1" spans="1:18" x14ac:dyDescent="0.25">
      <c r="A32" s="6">
        <v>27</v>
      </c>
      <c r="B32" s="16"/>
      <c r="C32" s="17"/>
      <c r="D32" s="16"/>
      <c r="E32" s="17"/>
      <c r="F32" s="17"/>
      <c r="G32" s="16"/>
      <c r="H32" s="17"/>
      <c r="I32" s="9">
        <f>IF(H32="","",IF(OR(H32="Ocak",H32="Şubat",H32="Mart"),"Ç1",IF(OR(H32="Nisan",H32="Mayıs",H32="Haziran"),"Ç2",IF(OR(H32="Temmuz",H32="Ağustos",H32="Eylül"),"Ç3","Ç4"))))</f>
      </c>
      <c r="J32" s="18"/>
      <c r="K32" s="19"/>
      <c r="L32" s="15"/>
      <c r="M32" s="13">
        <f>IF(OR(L32="",K32=""),"",L32*K32)</f>
      </c>
      <c r="N32" s="14">
        <f>IF(OR(J32="",K32=""),"",J32*K32)</f>
      </c>
      <c r="O32" s="17"/>
      <c r="P32" s="15"/>
      <c r="Q32" s="13">
        <f>IF(OR(P32="",M32=""),"",P32-M32)</f>
      </c>
      <c r="R32" s="16"/>
    </row>
    <row r="33" ht="18" customHeight="1" spans="1:18" x14ac:dyDescent="0.25">
      <c r="A33" s="6">
        <v>28</v>
      </c>
      <c r="B33" s="16"/>
      <c r="C33" s="17"/>
      <c r="D33" s="16"/>
      <c r="E33" s="17"/>
      <c r="F33" s="17"/>
      <c r="G33" s="16"/>
      <c r="H33" s="17"/>
      <c r="I33" s="9">
        <f>IF(H33="","",IF(OR(H33="Ocak",H33="Şubat",H33="Mart"),"Ç1",IF(OR(H33="Nisan",H33="Mayıs",H33="Haziran"),"Ç2",IF(OR(H33="Temmuz",H33="Ağustos",H33="Eylül"),"Ç3","Ç4"))))</f>
      </c>
      <c r="J33" s="18"/>
      <c r="K33" s="19"/>
      <c r="L33" s="15"/>
      <c r="M33" s="13">
        <f>IF(OR(L33="",K33=""),"",L33*K33)</f>
      </c>
      <c r="N33" s="14">
        <f>IF(OR(J33="",K33=""),"",J33*K33)</f>
      </c>
      <c r="O33" s="17"/>
      <c r="P33" s="15"/>
      <c r="Q33" s="13">
        <f>IF(OR(P33="",M33=""),"",P33-M33)</f>
      </c>
      <c r="R33" s="16"/>
    </row>
    <row r="34" ht="18" customHeight="1" spans="1:18" x14ac:dyDescent="0.25">
      <c r="A34" s="6">
        <v>29</v>
      </c>
      <c r="B34" s="16"/>
      <c r="C34" s="17"/>
      <c r="D34" s="16"/>
      <c r="E34" s="17"/>
      <c r="F34" s="17"/>
      <c r="G34" s="16"/>
      <c r="H34" s="17"/>
      <c r="I34" s="9">
        <f>IF(H34="","",IF(OR(H34="Ocak",H34="Şubat",H34="Mart"),"Ç1",IF(OR(H34="Nisan",H34="Mayıs",H34="Haziran"),"Ç2",IF(OR(H34="Temmuz",H34="Ağustos",H34="Eylül"),"Ç3","Ç4"))))</f>
      </c>
      <c r="J34" s="18"/>
      <c r="K34" s="19"/>
      <c r="L34" s="15"/>
      <c r="M34" s="13">
        <f>IF(OR(L34="",K34=""),"",L34*K34)</f>
      </c>
      <c r="N34" s="14">
        <f>IF(OR(J34="",K34=""),"",J34*K34)</f>
      </c>
      <c r="O34" s="17"/>
      <c r="P34" s="15"/>
      <c r="Q34" s="13">
        <f>IF(OR(P34="",M34=""),"",P34-M34)</f>
      </c>
      <c r="R34" s="16"/>
    </row>
    <row r="35" ht="18" customHeight="1" spans="1:18" x14ac:dyDescent="0.25">
      <c r="A35" s="6">
        <v>30</v>
      </c>
      <c r="B35" s="16"/>
      <c r="C35" s="17"/>
      <c r="D35" s="16"/>
      <c r="E35" s="17"/>
      <c r="F35" s="17"/>
      <c r="G35" s="16"/>
      <c r="H35" s="17"/>
      <c r="I35" s="9">
        <f>IF(H35="","",IF(OR(H35="Ocak",H35="Şubat",H35="Mart"),"Ç1",IF(OR(H35="Nisan",H35="Mayıs",H35="Haziran"),"Ç2",IF(OR(H35="Temmuz",H35="Ağustos",H35="Eylül"),"Ç3","Ç4"))))</f>
      </c>
      <c r="J35" s="18"/>
      <c r="K35" s="19"/>
      <c r="L35" s="15"/>
      <c r="M35" s="13">
        <f>IF(OR(L35="",K35=""),"",L35*K35)</f>
      </c>
      <c r="N35" s="14">
        <f>IF(OR(J35="",K35=""),"",J35*K35)</f>
      </c>
      <c r="O35" s="17"/>
      <c r="P35" s="15"/>
      <c r="Q35" s="13">
        <f>IF(OR(P35="",M35=""),"",P35-M35)</f>
      </c>
      <c r="R35" s="16"/>
    </row>
    <row r="36" ht="18" customHeight="1" spans="1:18" x14ac:dyDescent="0.25">
      <c r="A36" s="6">
        <v>31</v>
      </c>
      <c r="B36" s="16"/>
      <c r="C36" s="17"/>
      <c r="D36" s="16"/>
      <c r="E36" s="17"/>
      <c r="F36" s="17"/>
      <c r="G36" s="16"/>
      <c r="H36" s="17"/>
      <c r="I36" s="9">
        <f>IF(H36="","",IF(OR(H36="Ocak",H36="Şubat",H36="Mart"),"Ç1",IF(OR(H36="Nisan",H36="Mayıs",H36="Haziran"),"Ç2",IF(OR(H36="Temmuz",H36="Ağustos",H36="Eylül"),"Ç3","Ç4"))))</f>
      </c>
      <c r="J36" s="18"/>
      <c r="K36" s="19"/>
      <c r="L36" s="15"/>
      <c r="M36" s="13">
        <f>IF(OR(L36="",K36=""),"",L36*K36)</f>
      </c>
      <c r="N36" s="14">
        <f>IF(OR(J36="",K36=""),"",J36*K36)</f>
      </c>
      <c r="O36" s="17"/>
      <c r="P36" s="15"/>
      <c r="Q36" s="13">
        <f>IF(OR(P36="",M36=""),"",P36-M36)</f>
      </c>
      <c r="R36" s="16"/>
    </row>
    <row r="37" ht="18" customHeight="1" spans="1:18" x14ac:dyDescent="0.25">
      <c r="A37" s="6">
        <v>32</v>
      </c>
      <c r="B37" s="16"/>
      <c r="C37" s="17"/>
      <c r="D37" s="16"/>
      <c r="E37" s="17"/>
      <c r="F37" s="17"/>
      <c r="G37" s="16"/>
      <c r="H37" s="17"/>
      <c r="I37" s="9">
        <f>IF(H37="","",IF(OR(H37="Ocak",H37="Şubat",H37="Mart"),"Ç1",IF(OR(H37="Nisan",H37="Mayıs",H37="Haziran"),"Ç2",IF(OR(H37="Temmuz",H37="Ağustos",H37="Eylül"),"Ç3","Ç4"))))</f>
      </c>
      <c r="J37" s="18"/>
      <c r="K37" s="19"/>
      <c r="L37" s="15"/>
      <c r="M37" s="13">
        <f>IF(OR(L37="",K37=""),"",L37*K37)</f>
      </c>
      <c r="N37" s="14">
        <f>IF(OR(J37="",K37=""),"",J37*K37)</f>
      </c>
      <c r="O37" s="17"/>
      <c r="P37" s="15"/>
      <c r="Q37" s="13">
        <f>IF(OR(P37="",M37=""),"",P37-M37)</f>
      </c>
      <c r="R37" s="16"/>
    </row>
    <row r="38" ht="18" customHeight="1" spans="1:18" x14ac:dyDescent="0.25">
      <c r="A38" s="6">
        <v>33</v>
      </c>
      <c r="B38" s="16"/>
      <c r="C38" s="17"/>
      <c r="D38" s="16"/>
      <c r="E38" s="17"/>
      <c r="F38" s="17"/>
      <c r="G38" s="16"/>
      <c r="H38" s="17"/>
      <c r="I38" s="9">
        <f>IF(H38="","",IF(OR(H38="Ocak",H38="Şubat",H38="Mart"),"Ç1",IF(OR(H38="Nisan",H38="Mayıs",H38="Haziran"),"Ç2",IF(OR(H38="Temmuz",H38="Ağustos",H38="Eylül"),"Ç3","Ç4"))))</f>
      </c>
      <c r="J38" s="18"/>
      <c r="K38" s="19"/>
      <c r="L38" s="15"/>
      <c r="M38" s="13">
        <f>IF(OR(L38="",K38=""),"",L38*K38)</f>
      </c>
      <c r="N38" s="14">
        <f>IF(OR(J38="",K38=""),"",J38*K38)</f>
      </c>
      <c r="O38" s="17"/>
      <c r="P38" s="15"/>
      <c r="Q38" s="13">
        <f>IF(OR(P38="",M38=""),"",P38-M38)</f>
      </c>
      <c r="R38" s="16"/>
    </row>
    <row r="39" ht="18" customHeight="1" spans="1:18" x14ac:dyDescent="0.25">
      <c r="A39" s="6">
        <v>34</v>
      </c>
      <c r="B39" s="16"/>
      <c r="C39" s="17"/>
      <c r="D39" s="16"/>
      <c r="E39" s="17"/>
      <c r="F39" s="17"/>
      <c r="G39" s="16"/>
      <c r="H39" s="17"/>
      <c r="I39" s="9">
        <f>IF(H39="","",IF(OR(H39="Ocak",H39="Şubat",H39="Mart"),"Ç1",IF(OR(H39="Nisan",H39="Mayıs",H39="Haziran"),"Ç2",IF(OR(H39="Temmuz",H39="Ağustos",H39="Eylül"),"Ç3","Ç4"))))</f>
      </c>
      <c r="J39" s="18"/>
      <c r="K39" s="19"/>
      <c r="L39" s="15"/>
      <c r="M39" s="13">
        <f>IF(OR(L39="",K39=""),"",L39*K39)</f>
      </c>
      <c r="N39" s="14">
        <f>IF(OR(J39="",K39=""),"",J39*K39)</f>
      </c>
      <c r="O39" s="17"/>
      <c r="P39" s="15"/>
      <c r="Q39" s="13">
        <f>IF(OR(P39="",M39=""),"",P39-M39)</f>
      </c>
      <c r="R39" s="16"/>
    </row>
    <row r="40" ht="18" customHeight="1" spans="1:18" x14ac:dyDescent="0.25">
      <c r="A40" s="6">
        <v>35</v>
      </c>
      <c r="B40" s="16"/>
      <c r="C40" s="17"/>
      <c r="D40" s="16"/>
      <c r="E40" s="17"/>
      <c r="F40" s="17"/>
      <c r="G40" s="16"/>
      <c r="H40" s="17"/>
      <c r="I40" s="9">
        <f>IF(H40="","",IF(OR(H40="Ocak",H40="Şubat",H40="Mart"),"Ç1",IF(OR(H40="Nisan",H40="Mayıs",H40="Haziran"),"Ç2",IF(OR(H40="Temmuz",H40="Ağustos",H40="Eylül"),"Ç3","Ç4"))))</f>
      </c>
      <c r="J40" s="18"/>
      <c r="K40" s="19"/>
      <c r="L40" s="15"/>
      <c r="M40" s="13">
        <f>IF(OR(L40="",K40=""),"",L40*K40)</f>
      </c>
      <c r="N40" s="14">
        <f>IF(OR(J40="",K40=""),"",J40*K40)</f>
      </c>
      <c r="O40" s="17"/>
      <c r="P40" s="15"/>
      <c r="Q40" s="13">
        <f>IF(OR(P40="",M40=""),"",P40-M40)</f>
      </c>
      <c r="R40" s="16"/>
    </row>
    <row r="41" ht="18" customHeight="1" spans="1:18" x14ac:dyDescent="0.25">
      <c r="A41" s="6">
        <v>36</v>
      </c>
      <c r="B41" s="16"/>
      <c r="C41" s="17"/>
      <c r="D41" s="16"/>
      <c r="E41" s="17"/>
      <c r="F41" s="17"/>
      <c r="G41" s="16"/>
      <c r="H41" s="17"/>
      <c r="I41" s="9">
        <f>IF(H41="","",IF(OR(H41="Ocak",H41="Şubat",H41="Mart"),"Ç1",IF(OR(H41="Nisan",H41="Mayıs",H41="Haziran"),"Ç2",IF(OR(H41="Temmuz",H41="Ağustos",H41="Eylül"),"Ç3","Ç4"))))</f>
      </c>
      <c r="J41" s="18"/>
      <c r="K41" s="19"/>
      <c r="L41" s="15"/>
      <c r="M41" s="13">
        <f>IF(OR(L41="",K41=""),"",L41*K41)</f>
      </c>
      <c r="N41" s="14">
        <f>IF(OR(J41="",K41=""),"",J41*K41)</f>
      </c>
      <c r="O41" s="17"/>
      <c r="P41" s="15"/>
      <c r="Q41" s="13">
        <f>IF(OR(P41="",M41=""),"",P41-M41)</f>
      </c>
      <c r="R41" s="16"/>
    </row>
    <row r="42" ht="18" customHeight="1" spans="1:18" x14ac:dyDescent="0.25">
      <c r="A42" s="6">
        <v>37</v>
      </c>
      <c r="B42" s="16"/>
      <c r="C42" s="17"/>
      <c r="D42" s="16"/>
      <c r="E42" s="17"/>
      <c r="F42" s="17"/>
      <c r="G42" s="16"/>
      <c r="H42" s="17"/>
      <c r="I42" s="9">
        <f>IF(H42="","",IF(OR(H42="Ocak",H42="Şubat",H42="Mart"),"Ç1",IF(OR(H42="Nisan",H42="Mayıs",H42="Haziran"),"Ç2",IF(OR(H42="Temmuz",H42="Ağustos",H42="Eylül"),"Ç3","Ç4"))))</f>
      </c>
      <c r="J42" s="18"/>
      <c r="K42" s="19"/>
      <c r="L42" s="15"/>
      <c r="M42" s="13">
        <f>IF(OR(L42="",K42=""),"",L42*K42)</f>
      </c>
      <c r="N42" s="14">
        <f>IF(OR(J42="",K42=""),"",J42*K42)</f>
      </c>
      <c r="O42" s="17"/>
      <c r="P42" s="15"/>
      <c r="Q42" s="13">
        <f>IF(OR(P42="",M42=""),"",P42-M42)</f>
      </c>
      <c r="R42" s="16"/>
    </row>
    <row r="43" ht="18" customHeight="1" spans="1:18" x14ac:dyDescent="0.25">
      <c r="A43" s="6">
        <v>38</v>
      </c>
      <c r="B43" s="16"/>
      <c r="C43" s="17"/>
      <c r="D43" s="16"/>
      <c r="E43" s="17"/>
      <c r="F43" s="17"/>
      <c r="G43" s="16"/>
      <c r="H43" s="17"/>
      <c r="I43" s="9">
        <f>IF(H43="","",IF(OR(H43="Ocak",H43="Şubat",H43="Mart"),"Ç1",IF(OR(H43="Nisan",H43="Mayıs",H43="Haziran"),"Ç2",IF(OR(H43="Temmuz",H43="Ağustos",H43="Eylül"),"Ç3","Ç4"))))</f>
      </c>
      <c r="J43" s="18"/>
      <c r="K43" s="19"/>
      <c r="L43" s="15"/>
      <c r="M43" s="13">
        <f>IF(OR(L43="",K43=""),"",L43*K43)</f>
      </c>
      <c r="N43" s="14">
        <f>IF(OR(J43="",K43=""),"",J43*K43)</f>
      </c>
      <c r="O43" s="17"/>
      <c r="P43" s="15"/>
      <c r="Q43" s="13">
        <f>IF(OR(P43="",M43=""),"",P43-M43)</f>
      </c>
      <c r="R43" s="16"/>
    </row>
    <row r="44" ht="18" customHeight="1" spans="1:18" x14ac:dyDescent="0.25">
      <c r="A44" s="6">
        <v>39</v>
      </c>
      <c r="B44" s="16"/>
      <c r="C44" s="17"/>
      <c r="D44" s="16"/>
      <c r="E44" s="17"/>
      <c r="F44" s="17"/>
      <c r="G44" s="16"/>
      <c r="H44" s="17"/>
      <c r="I44" s="9">
        <f>IF(H44="","",IF(OR(H44="Ocak",H44="Şubat",H44="Mart"),"Ç1",IF(OR(H44="Nisan",H44="Mayıs",H44="Haziran"),"Ç2",IF(OR(H44="Temmuz",H44="Ağustos",H44="Eylül"),"Ç3","Ç4"))))</f>
      </c>
      <c r="J44" s="18"/>
      <c r="K44" s="19"/>
      <c r="L44" s="15"/>
      <c r="M44" s="13">
        <f>IF(OR(L44="",K44=""),"",L44*K44)</f>
      </c>
      <c r="N44" s="14">
        <f>IF(OR(J44="",K44=""),"",J44*K44)</f>
      </c>
      <c r="O44" s="17"/>
      <c r="P44" s="15"/>
      <c r="Q44" s="13">
        <f>IF(OR(P44="",M44=""),"",P44-M44)</f>
      </c>
      <c r="R44" s="16"/>
    </row>
    <row r="45" ht="18" customHeight="1" spans="1:18" x14ac:dyDescent="0.25">
      <c r="A45" s="6">
        <v>40</v>
      </c>
      <c r="B45" s="16"/>
      <c r="C45" s="17"/>
      <c r="D45" s="16"/>
      <c r="E45" s="17"/>
      <c r="F45" s="17"/>
      <c r="G45" s="16"/>
      <c r="H45" s="17"/>
      <c r="I45" s="9">
        <f>IF(H45="","",IF(OR(H45="Ocak",H45="Şubat",H45="Mart"),"Ç1",IF(OR(H45="Nisan",H45="Mayıs",H45="Haziran"),"Ç2",IF(OR(H45="Temmuz",H45="Ağustos",H45="Eylül"),"Ç3","Ç4"))))</f>
      </c>
      <c r="J45" s="18"/>
      <c r="K45" s="19"/>
      <c r="L45" s="15"/>
      <c r="M45" s="13">
        <f>IF(OR(L45="",K45=""),"",L45*K45)</f>
      </c>
      <c r="N45" s="14">
        <f>IF(OR(J45="",K45=""),"",J45*K45)</f>
      </c>
      <c r="O45" s="17"/>
      <c r="P45" s="15"/>
      <c r="Q45" s="13">
        <f>IF(OR(P45="",M45=""),"",P45-M45)</f>
      </c>
      <c r="R45" s="16"/>
    </row>
    <row r="46" ht="18" customHeight="1" spans="1:18" x14ac:dyDescent="0.25">
      <c r="A46" s="6">
        <v>41</v>
      </c>
      <c r="B46" s="16"/>
      <c r="C46" s="17"/>
      <c r="D46" s="16"/>
      <c r="E46" s="17"/>
      <c r="F46" s="17"/>
      <c r="G46" s="16"/>
      <c r="H46" s="17"/>
      <c r="I46" s="9">
        <f>IF(H46="","",IF(OR(H46="Ocak",H46="Şubat",H46="Mart"),"Ç1",IF(OR(H46="Nisan",H46="Mayıs",H46="Haziran"),"Ç2",IF(OR(H46="Temmuz",H46="Ağustos",H46="Eylül"),"Ç3","Ç4"))))</f>
      </c>
      <c r="J46" s="18"/>
      <c r="K46" s="19"/>
      <c r="L46" s="15"/>
      <c r="M46" s="13">
        <f>IF(OR(L46="",K46=""),"",L46*K46)</f>
      </c>
      <c r="N46" s="14">
        <f>IF(OR(J46="",K46=""),"",J46*K46)</f>
      </c>
      <c r="O46" s="17"/>
      <c r="P46" s="15"/>
      <c r="Q46" s="13">
        <f>IF(OR(P46="",M46=""),"",P46-M46)</f>
      </c>
      <c r="R46" s="16"/>
    </row>
    <row r="47" ht="18" customHeight="1" spans="1:18" x14ac:dyDescent="0.25">
      <c r="A47" s="6">
        <v>42</v>
      </c>
      <c r="B47" s="16"/>
      <c r="C47" s="17"/>
      <c r="D47" s="16"/>
      <c r="E47" s="17"/>
      <c r="F47" s="17"/>
      <c r="G47" s="16"/>
      <c r="H47" s="17"/>
      <c r="I47" s="9">
        <f>IF(H47="","",IF(OR(H47="Ocak",H47="Şubat",H47="Mart"),"Ç1",IF(OR(H47="Nisan",H47="Mayıs",H47="Haziran"),"Ç2",IF(OR(H47="Temmuz",H47="Ağustos",H47="Eylül"),"Ç3","Ç4"))))</f>
      </c>
      <c r="J47" s="18"/>
      <c r="K47" s="19"/>
      <c r="L47" s="15"/>
      <c r="M47" s="13">
        <f>IF(OR(L47="",K47=""),"",L47*K47)</f>
      </c>
      <c r="N47" s="14">
        <f>IF(OR(J47="",K47=""),"",J47*K47)</f>
      </c>
      <c r="O47" s="17"/>
      <c r="P47" s="15"/>
      <c r="Q47" s="13">
        <f>IF(OR(P47="",M47=""),"",P47-M47)</f>
      </c>
      <c r="R47" s="16"/>
    </row>
    <row r="48" ht="18" customHeight="1" spans="1:18" x14ac:dyDescent="0.25">
      <c r="A48" s="6">
        <v>43</v>
      </c>
      <c r="B48" s="16"/>
      <c r="C48" s="17"/>
      <c r="D48" s="16"/>
      <c r="E48" s="17"/>
      <c r="F48" s="17"/>
      <c r="G48" s="16"/>
      <c r="H48" s="17"/>
      <c r="I48" s="9">
        <f>IF(H48="","",IF(OR(H48="Ocak",H48="Şubat",H48="Mart"),"Ç1",IF(OR(H48="Nisan",H48="Mayıs",H48="Haziran"),"Ç2",IF(OR(H48="Temmuz",H48="Ağustos",H48="Eylül"),"Ç3","Ç4"))))</f>
      </c>
      <c r="J48" s="18"/>
      <c r="K48" s="19"/>
      <c r="L48" s="15"/>
      <c r="M48" s="13">
        <f>IF(OR(L48="",K48=""),"",L48*K48)</f>
      </c>
      <c r="N48" s="14">
        <f>IF(OR(J48="",K48=""),"",J48*K48)</f>
      </c>
      <c r="O48" s="17"/>
      <c r="P48" s="15"/>
      <c r="Q48" s="13">
        <f>IF(OR(P48="",M48=""),"",P48-M48)</f>
      </c>
      <c r="R48" s="16"/>
    </row>
    <row r="49" ht="18" customHeight="1" spans="1:18" x14ac:dyDescent="0.25">
      <c r="A49" s="6">
        <v>44</v>
      </c>
      <c r="B49" s="16"/>
      <c r="C49" s="17"/>
      <c r="D49" s="16"/>
      <c r="E49" s="17"/>
      <c r="F49" s="17"/>
      <c r="G49" s="16"/>
      <c r="H49" s="17"/>
      <c r="I49" s="9">
        <f>IF(H49="","",IF(OR(H49="Ocak",H49="Şubat",H49="Mart"),"Ç1",IF(OR(H49="Nisan",H49="Mayıs",H49="Haziran"),"Ç2",IF(OR(H49="Temmuz",H49="Ağustos",H49="Eylül"),"Ç3","Ç4"))))</f>
      </c>
      <c r="J49" s="18"/>
      <c r="K49" s="19"/>
      <c r="L49" s="15"/>
      <c r="M49" s="13">
        <f>IF(OR(L49="",K49=""),"",L49*K49)</f>
      </c>
      <c r="N49" s="14">
        <f>IF(OR(J49="",K49=""),"",J49*K49)</f>
      </c>
      <c r="O49" s="17"/>
      <c r="P49" s="15"/>
      <c r="Q49" s="13">
        <f>IF(OR(P49="",M49=""),"",P49-M49)</f>
      </c>
      <c r="R49" s="16"/>
    </row>
    <row r="50" ht="18" customHeight="1" spans="1:18" x14ac:dyDescent="0.25">
      <c r="A50" s="6">
        <v>45</v>
      </c>
      <c r="B50" s="16"/>
      <c r="C50" s="17"/>
      <c r="D50" s="16"/>
      <c r="E50" s="17"/>
      <c r="F50" s="17"/>
      <c r="G50" s="16"/>
      <c r="H50" s="17"/>
      <c r="I50" s="9">
        <f>IF(H50="","",IF(OR(H50="Ocak",H50="Şubat",H50="Mart"),"Ç1",IF(OR(H50="Nisan",H50="Mayıs",H50="Haziran"),"Ç2",IF(OR(H50="Temmuz",H50="Ağustos",H50="Eylül"),"Ç3","Ç4"))))</f>
      </c>
      <c r="J50" s="18"/>
      <c r="K50" s="19"/>
      <c r="L50" s="15"/>
      <c r="M50" s="13">
        <f>IF(OR(L50="",K50=""),"",L50*K50)</f>
      </c>
      <c r="N50" s="14">
        <f>IF(OR(J50="",K50=""),"",J50*K50)</f>
      </c>
      <c r="O50" s="17"/>
      <c r="P50" s="15"/>
      <c r="Q50" s="13">
        <f>IF(OR(P50="",M50=""),"",P50-M50)</f>
      </c>
      <c r="R50" s="16"/>
    </row>
    <row r="51" ht="18" customHeight="1" spans="1:18" x14ac:dyDescent="0.25">
      <c r="A51" s="6">
        <v>46</v>
      </c>
      <c r="B51" s="16"/>
      <c r="C51" s="17"/>
      <c r="D51" s="16"/>
      <c r="E51" s="17"/>
      <c r="F51" s="17"/>
      <c r="G51" s="16"/>
      <c r="H51" s="17"/>
      <c r="I51" s="9">
        <f>IF(H51="","",IF(OR(H51="Ocak",H51="Şubat",H51="Mart"),"Ç1",IF(OR(H51="Nisan",H51="Mayıs",H51="Haziran"),"Ç2",IF(OR(H51="Temmuz",H51="Ağustos",H51="Eylül"),"Ç3","Ç4"))))</f>
      </c>
      <c r="J51" s="18"/>
      <c r="K51" s="19"/>
      <c r="L51" s="15"/>
      <c r="M51" s="13">
        <f>IF(OR(L51="",K51=""),"",L51*K51)</f>
      </c>
      <c r="N51" s="14">
        <f>IF(OR(J51="",K51=""),"",J51*K51)</f>
      </c>
      <c r="O51" s="17"/>
      <c r="P51" s="15"/>
      <c r="Q51" s="13">
        <f>IF(OR(P51="",M51=""),"",P51-M51)</f>
      </c>
      <c r="R51" s="16"/>
    </row>
    <row r="52" ht="18" customHeight="1" spans="1:18" x14ac:dyDescent="0.25">
      <c r="A52" s="6">
        <v>47</v>
      </c>
      <c r="B52" s="16"/>
      <c r="C52" s="17"/>
      <c r="D52" s="16"/>
      <c r="E52" s="17"/>
      <c r="F52" s="17"/>
      <c r="G52" s="16"/>
      <c r="H52" s="17"/>
      <c r="I52" s="9">
        <f>IF(H52="","",IF(OR(H52="Ocak",H52="Şubat",H52="Mart"),"Ç1",IF(OR(H52="Nisan",H52="Mayıs",H52="Haziran"),"Ç2",IF(OR(H52="Temmuz",H52="Ağustos",H52="Eylül"),"Ç3","Ç4"))))</f>
      </c>
      <c r="J52" s="18"/>
      <c r="K52" s="19"/>
      <c r="L52" s="15"/>
      <c r="M52" s="13">
        <f>IF(OR(L52="",K52=""),"",L52*K52)</f>
      </c>
      <c r="N52" s="14">
        <f>IF(OR(J52="",K52=""),"",J52*K52)</f>
      </c>
      <c r="O52" s="17"/>
      <c r="P52" s="15"/>
      <c r="Q52" s="13">
        <f>IF(OR(P52="",M52=""),"",P52-M52)</f>
      </c>
      <c r="R52" s="16"/>
    </row>
    <row r="53" ht="18" customHeight="1" spans="1:18" x14ac:dyDescent="0.25">
      <c r="A53" s="6">
        <v>48</v>
      </c>
      <c r="B53" s="16"/>
      <c r="C53" s="17"/>
      <c r="D53" s="16"/>
      <c r="E53" s="17"/>
      <c r="F53" s="17"/>
      <c r="G53" s="16"/>
      <c r="H53" s="17"/>
      <c r="I53" s="9">
        <f>IF(H53="","",IF(OR(H53="Ocak",H53="Şubat",H53="Mart"),"Ç1",IF(OR(H53="Nisan",H53="Mayıs",H53="Haziran"),"Ç2",IF(OR(H53="Temmuz",H53="Ağustos",H53="Eylül"),"Ç3","Ç4"))))</f>
      </c>
      <c r="J53" s="18"/>
      <c r="K53" s="19"/>
      <c r="L53" s="15"/>
      <c r="M53" s="13">
        <f>IF(OR(L53="",K53=""),"",L53*K53)</f>
      </c>
      <c r="N53" s="14">
        <f>IF(OR(J53="",K53=""),"",J53*K53)</f>
      </c>
      <c r="O53" s="17"/>
      <c r="P53" s="15"/>
      <c r="Q53" s="13">
        <f>IF(OR(P53="",M53=""),"",P53-M53)</f>
      </c>
      <c r="R53" s="16"/>
    </row>
    <row r="54" ht="18" customHeight="1" spans="1:18" x14ac:dyDescent="0.25">
      <c r="A54" s="6">
        <v>49</v>
      </c>
      <c r="B54" s="16"/>
      <c r="C54" s="17"/>
      <c r="D54" s="16"/>
      <c r="E54" s="17"/>
      <c r="F54" s="17"/>
      <c r="G54" s="16"/>
      <c r="H54" s="17"/>
      <c r="I54" s="9">
        <f>IF(H54="","",IF(OR(H54="Ocak",H54="Şubat",H54="Mart"),"Ç1",IF(OR(H54="Nisan",H54="Mayıs",H54="Haziran"),"Ç2",IF(OR(H54="Temmuz",H54="Ağustos",H54="Eylül"),"Ç3","Ç4"))))</f>
      </c>
      <c r="J54" s="18"/>
      <c r="K54" s="19"/>
      <c r="L54" s="15"/>
      <c r="M54" s="13">
        <f>IF(OR(L54="",K54=""),"",L54*K54)</f>
      </c>
      <c r="N54" s="14">
        <f>IF(OR(J54="",K54=""),"",J54*K54)</f>
      </c>
      <c r="O54" s="17"/>
      <c r="P54" s="15"/>
      <c r="Q54" s="13">
        <f>IF(OR(P54="",M54=""),"",P54-M54)</f>
      </c>
      <c r="R54" s="16"/>
    </row>
    <row r="55" ht="18" customHeight="1" spans="1:18" x14ac:dyDescent="0.25">
      <c r="A55" s="6">
        <v>50</v>
      </c>
      <c r="B55" s="16"/>
      <c r="C55" s="17"/>
      <c r="D55" s="16"/>
      <c r="E55" s="17"/>
      <c r="F55" s="17"/>
      <c r="G55" s="16"/>
      <c r="H55" s="17"/>
      <c r="I55" s="9">
        <f>IF(H55="","",IF(OR(H55="Ocak",H55="Şubat",H55="Mart"),"Ç1",IF(OR(H55="Nisan",H55="Mayıs",H55="Haziran"),"Ç2",IF(OR(H55="Temmuz",H55="Ağustos",H55="Eylül"),"Ç3","Ç4"))))</f>
      </c>
      <c r="J55" s="18"/>
      <c r="K55" s="19"/>
      <c r="L55" s="15"/>
      <c r="M55" s="13">
        <f>IF(OR(L55="",K55=""),"",L55*K55)</f>
      </c>
      <c r="N55" s="14">
        <f>IF(OR(J55="",K55=""),"",J55*K55)</f>
      </c>
      <c r="O55" s="17"/>
      <c r="P55" s="15"/>
      <c r="Q55" s="13">
        <f>IF(OR(P55="",M55=""),"",P55-M55)</f>
      </c>
      <c r="R55" s="16"/>
    </row>
    <row r="56" ht="18" customHeight="1" spans="1:18" x14ac:dyDescent="0.25">
      <c r="A56" s="6">
        <v>51</v>
      </c>
      <c r="B56" s="16"/>
      <c r="C56" s="17"/>
      <c r="D56" s="16"/>
      <c r="E56" s="17"/>
      <c r="F56" s="17"/>
      <c r="G56" s="16"/>
      <c r="H56" s="17"/>
      <c r="I56" s="9">
        <f>IF(H56="","",IF(OR(H56="Ocak",H56="Şubat",H56="Mart"),"Ç1",IF(OR(H56="Nisan",H56="Mayıs",H56="Haziran"),"Ç2",IF(OR(H56="Temmuz",H56="Ağustos",H56="Eylül"),"Ç3","Ç4"))))</f>
      </c>
      <c r="J56" s="18"/>
      <c r="K56" s="19"/>
      <c r="L56" s="15"/>
      <c r="M56" s="13">
        <f>IF(OR(L56="",K56=""),"",L56*K56)</f>
      </c>
      <c r="N56" s="14">
        <f>IF(OR(J56="",K56=""),"",J56*K56)</f>
      </c>
      <c r="O56" s="17"/>
      <c r="P56" s="15"/>
      <c r="Q56" s="13">
        <f>IF(OR(P56="",M56=""),"",P56-M56)</f>
      </c>
      <c r="R56" s="16"/>
    </row>
    <row r="57" ht="18" customHeight="1" spans="1:18" x14ac:dyDescent="0.25">
      <c r="A57" s="6">
        <v>52</v>
      </c>
      <c r="B57" s="16"/>
      <c r="C57" s="17"/>
      <c r="D57" s="16"/>
      <c r="E57" s="17"/>
      <c r="F57" s="17"/>
      <c r="G57" s="16"/>
      <c r="H57" s="17"/>
      <c r="I57" s="9">
        <f>IF(H57="","",IF(OR(H57="Ocak",H57="Şubat",H57="Mart"),"Ç1",IF(OR(H57="Nisan",H57="Mayıs",H57="Haziran"),"Ç2",IF(OR(H57="Temmuz",H57="Ağustos",H57="Eylül"),"Ç3","Ç4"))))</f>
      </c>
      <c r="J57" s="18"/>
      <c r="K57" s="19"/>
      <c r="L57" s="15"/>
      <c r="M57" s="13">
        <f>IF(OR(L57="",K57=""),"",L57*K57)</f>
      </c>
      <c r="N57" s="14">
        <f>IF(OR(J57="",K57=""),"",J57*K57)</f>
      </c>
      <c r="O57" s="17"/>
      <c r="P57" s="15"/>
      <c r="Q57" s="13">
        <f>IF(OR(P57="",M57=""),"",P57-M57)</f>
      </c>
      <c r="R57" s="16"/>
    </row>
    <row r="58" ht="18" customHeight="1" spans="1:18" x14ac:dyDescent="0.25">
      <c r="A58" s="6">
        <v>53</v>
      </c>
      <c r="B58" s="16"/>
      <c r="C58" s="17"/>
      <c r="D58" s="16"/>
      <c r="E58" s="17"/>
      <c r="F58" s="17"/>
      <c r="G58" s="16"/>
      <c r="H58" s="17"/>
      <c r="I58" s="9">
        <f>IF(H58="","",IF(OR(H58="Ocak",H58="Şubat",H58="Mart"),"Ç1",IF(OR(H58="Nisan",H58="Mayıs",H58="Haziran"),"Ç2",IF(OR(H58="Temmuz",H58="Ağustos",H58="Eylül"),"Ç3","Ç4"))))</f>
      </c>
      <c r="J58" s="18"/>
      <c r="K58" s="19"/>
      <c r="L58" s="15"/>
      <c r="M58" s="13">
        <f>IF(OR(L58="",K58=""),"",L58*K58)</f>
      </c>
      <c r="N58" s="14">
        <f>IF(OR(J58="",K58=""),"",J58*K58)</f>
      </c>
      <c r="O58" s="17"/>
      <c r="P58" s="15"/>
      <c r="Q58" s="13">
        <f>IF(OR(P58="",M58=""),"",P58-M58)</f>
      </c>
      <c r="R58" s="16"/>
    </row>
    <row r="59" ht="18" customHeight="1" spans="1:18" x14ac:dyDescent="0.25">
      <c r="A59" s="6">
        <v>54</v>
      </c>
      <c r="B59" s="16"/>
      <c r="C59" s="17"/>
      <c r="D59" s="16"/>
      <c r="E59" s="17"/>
      <c r="F59" s="17"/>
      <c r="G59" s="16"/>
      <c r="H59" s="17"/>
      <c r="I59" s="9">
        <f>IF(H59="","",IF(OR(H59="Ocak",H59="Şubat",H59="Mart"),"Ç1",IF(OR(H59="Nisan",H59="Mayıs",H59="Haziran"),"Ç2",IF(OR(H59="Temmuz",H59="Ağustos",H59="Eylül"),"Ç3","Ç4"))))</f>
      </c>
      <c r="J59" s="18"/>
      <c r="K59" s="19"/>
      <c r="L59" s="15"/>
      <c r="M59" s="13">
        <f>IF(OR(L59="",K59=""),"",L59*K59)</f>
      </c>
      <c r="N59" s="14">
        <f>IF(OR(J59="",K59=""),"",J59*K59)</f>
      </c>
      <c r="O59" s="17"/>
      <c r="P59" s="15"/>
      <c r="Q59" s="13">
        <f>IF(OR(P59="",M59=""),"",P59-M59)</f>
      </c>
      <c r="R59" s="16"/>
    </row>
    <row r="60" ht="18" customHeight="1" spans="1:18" x14ac:dyDescent="0.25">
      <c r="A60" s="6">
        <v>55</v>
      </c>
      <c r="B60" s="16"/>
      <c r="C60" s="17"/>
      <c r="D60" s="16"/>
      <c r="E60" s="17"/>
      <c r="F60" s="17"/>
      <c r="G60" s="16"/>
      <c r="H60" s="17"/>
      <c r="I60" s="9">
        <f>IF(H60="","",IF(OR(H60="Ocak",H60="Şubat",H60="Mart"),"Ç1",IF(OR(H60="Nisan",H60="Mayıs",H60="Haziran"),"Ç2",IF(OR(H60="Temmuz",H60="Ağustos",H60="Eylül"),"Ç3","Ç4"))))</f>
      </c>
      <c r="J60" s="18"/>
      <c r="K60" s="19"/>
      <c r="L60" s="15"/>
      <c r="M60" s="13">
        <f>IF(OR(L60="",K60=""),"",L60*K60)</f>
      </c>
      <c r="N60" s="14">
        <f>IF(OR(J60="",K60=""),"",J60*K60)</f>
      </c>
      <c r="O60" s="17"/>
      <c r="P60" s="15"/>
      <c r="Q60" s="13">
        <f>IF(OR(P60="",M60=""),"",P60-M60)</f>
      </c>
      <c r="R60" s="16"/>
    </row>
    <row r="61" ht="18" customHeight="1" spans="1:18" x14ac:dyDescent="0.25">
      <c r="A61" s="6">
        <v>56</v>
      </c>
      <c r="B61" s="16"/>
      <c r="C61" s="17"/>
      <c r="D61" s="16"/>
      <c r="E61" s="17"/>
      <c r="F61" s="17"/>
      <c r="G61" s="16"/>
      <c r="H61" s="17"/>
      <c r="I61" s="9">
        <f>IF(H61="","",IF(OR(H61="Ocak",H61="Şubat",H61="Mart"),"Ç1",IF(OR(H61="Nisan",H61="Mayıs",H61="Haziran"),"Ç2",IF(OR(H61="Temmuz",H61="Ağustos",H61="Eylül"),"Ç3","Ç4"))))</f>
      </c>
      <c r="J61" s="18"/>
      <c r="K61" s="19"/>
      <c r="L61" s="15"/>
      <c r="M61" s="13">
        <f>IF(OR(L61="",K61=""),"",L61*K61)</f>
      </c>
      <c r="N61" s="14">
        <f>IF(OR(J61="",K61=""),"",J61*K61)</f>
      </c>
      <c r="O61" s="17"/>
      <c r="P61" s="15"/>
      <c r="Q61" s="13">
        <f>IF(OR(P61="",M61=""),"",P61-M61)</f>
      </c>
      <c r="R61" s="16"/>
    </row>
    <row r="62" ht="18" customHeight="1" spans="1:18" x14ac:dyDescent="0.25">
      <c r="A62" s="6">
        <v>57</v>
      </c>
      <c r="B62" s="16"/>
      <c r="C62" s="17"/>
      <c r="D62" s="16"/>
      <c r="E62" s="17"/>
      <c r="F62" s="17"/>
      <c r="G62" s="16"/>
      <c r="H62" s="17"/>
      <c r="I62" s="9">
        <f>IF(H62="","",IF(OR(H62="Ocak",H62="Şubat",H62="Mart"),"Ç1",IF(OR(H62="Nisan",H62="Mayıs",H62="Haziran"),"Ç2",IF(OR(H62="Temmuz",H62="Ağustos",H62="Eylül"),"Ç3","Ç4"))))</f>
      </c>
      <c r="J62" s="18"/>
      <c r="K62" s="19"/>
      <c r="L62" s="15"/>
      <c r="M62" s="13">
        <f>IF(OR(L62="",K62=""),"",L62*K62)</f>
      </c>
      <c r="N62" s="14">
        <f>IF(OR(J62="",K62=""),"",J62*K62)</f>
      </c>
      <c r="O62" s="17"/>
      <c r="P62" s="15"/>
      <c r="Q62" s="13">
        <f>IF(OR(P62="",M62=""),"",P62-M62)</f>
      </c>
      <c r="R62" s="16"/>
    </row>
    <row r="63" ht="18" customHeight="1" spans="1:18" x14ac:dyDescent="0.25">
      <c r="A63" s="6">
        <v>58</v>
      </c>
      <c r="B63" s="16"/>
      <c r="C63" s="17"/>
      <c r="D63" s="16"/>
      <c r="E63" s="17"/>
      <c r="F63" s="17"/>
      <c r="G63" s="16"/>
      <c r="H63" s="17"/>
      <c r="I63" s="9">
        <f>IF(H63="","",IF(OR(H63="Ocak",H63="Şubat",H63="Mart"),"Ç1",IF(OR(H63="Nisan",H63="Mayıs",H63="Haziran"),"Ç2",IF(OR(H63="Temmuz",H63="Ağustos",H63="Eylül"),"Ç3","Ç4"))))</f>
      </c>
      <c r="J63" s="18"/>
      <c r="K63" s="19"/>
      <c r="L63" s="15"/>
      <c r="M63" s="13">
        <f>IF(OR(L63="",K63=""),"",L63*K63)</f>
      </c>
      <c r="N63" s="14">
        <f>IF(OR(J63="",K63=""),"",J63*K63)</f>
      </c>
      <c r="O63" s="17"/>
      <c r="P63" s="15"/>
      <c r="Q63" s="13">
        <f>IF(OR(P63="",M63=""),"",P63-M63)</f>
      </c>
      <c r="R63" s="16"/>
    </row>
    <row r="64" ht="18" customHeight="1" spans="1:18" x14ac:dyDescent="0.25">
      <c r="A64" s="6">
        <v>59</v>
      </c>
      <c r="B64" s="16"/>
      <c r="C64" s="17"/>
      <c r="D64" s="16"/>
      <c r="E64" s="17"/>
      <c r="F64" s="17"/>
      <c r="G64" s="16"/>
      <c r="H64" s="17"/>
      <c r="I64" s="9">
        <f>IF(H64="","",IF(OR(H64="Ocak",H64="Şubat",H64="Mart"),"Ç1",IF(OR(H64="Nisan",H64="Mayıs",H64="Haziran"),"Ç2",IF(OR(H64="Temmuz",H64="Ağustos",H64="Eylül"),"Ç3","Ç4"))))</f>
      </c>
      <c r="J64" s="18"/>
      <c r="K64" s="19"/>
      <c r="L64" s="15"/>
      <c r="M64" s="13">
        <f>IF(OR(L64="",K64=""),"",L64*K64)</f>
      </c>
      <c r="N64" s="14">
        <f>IF(OR(J64="",K64=""),"",J64*K64)</f>
      </c>
      <c r="O64" s="17"/>
      <c r="P64" s="15"/>
      <c r="Q64" s="13">
        <f>IF(OR(P64="",M64=""),"",P64-M64)</f>
      </c>
      <c r="R64" s="16"/>
    </row>
    <row r="65" ht="18" customHeight="1" spans="1:18" x14ac:dyDescent="0.25">
      <c r="A65" s="6">
        <v>60</v>
      </c>
      <c r="B65" s="16"/>
      <c r="C65" s="17"/>
      <c r="D65" s="16"/>
      <c r="E65" s="17"/>
      <c r="F65" s="17"/>
      <c r="G65" s="16"/>
      <c r="H65" s="17"/>
      <c r="I65" s="9">
        <f>IF(H65="","",IF(OR(H65="Ocak",H65="Şubat",H65="Mart"),"Ç1",IF(OR(H65="Nisan",H65="Mayıs",H65="Haziran"),"Ç2",IF(OR(H65="Temmuz",H65="Ağustos",H65="Eylül"),"Ç3","Ç4"))))</f>
      </c>
      <c r="J65" s="18"/>
      <c r="K65" s="19"/>
      <c r="L65" s="15"/>
      <c r="M65" s="13">
        <f>IF(OR(L65="",K65=""),"",L65*K65)</f>
      </c>
      <c r="N65" s="14">
        <f>IF(OR(J65="",K65=""),"",J65*K65)</f>
      </c>
      <c r="O65" s="17"/>
      <c r="P65" s="15"/>
      <c r="Q65" s="13">
        <f>IF(OR(P65="",M65=""),"",P65-M65)</f>
      </c>
      <c r="R65" s="16"/>
    </row>
    <row r="66" ht="22" customHeight="1" spans="1:18" x14ac:dyDescent="0.25">
      <c r="A66" s="20" t="s">
        <v>54</v>
      </c>
      <c r="B66" s="20"/>
      <c r="C66" s="20"/>
      <c r="D66" s="20"/>
      <c r="E66" s="20"/>
      <c r="F66" s="20"/>
      <c r="G66" s="20"/>
      <c r="H66" s="20"/>
      <c r="I66" s="20"/>
      <c r="J66" s="21">
        <f>SUM(J6:J65)</f>
      </c>
      <c r="K66" s="22">
        <f>SUM(K6:K65)</f>
      </c>
      <c r="L66" s="23"/>
      <c r="M66" s="23">
        <f>SUM(M6:M65)</f>
      </c>
      <c r="N66" s="22">
        <f>SUM(N6:N65)</f>
      </c>
      <c r="O66" s="20"/>
      <c r="P66" s="23">
        <f>SUM(P6:P65)</f>
      </c>
      <c r="Q66" s="23">
        <f>SUM(Q6:Q65)</f>
      </c>
      <c r="R66" s="20"/>
    </row>
  </sheetData>
  <autoFilter ref="A5:R5"/>
  <conditionalFormatting sqref="O6:O65">
    <cfRule type="cellIs" dxfId="0" priority="1" operator="equal">
      <formula>"Tamamlandı"</formula>
    </cfRule>
  </conditionalFormatting>
  <conditionalFormatting sqref="O6:O65">
    <cfRule type="cellIs" dxfId="1" priority="1" operator="equal">
      <formula>"Ertelendi"</formula>
    </cfRule>
  </conditionalFormatting>
  <conditionalFormatting sqref="O6:O65">
    <cfRule type="cellIs" dxfId="2" priority="1" operator="equal">
      <formula>"İptal"</formula>
    </cfRule>
  </conditionalFormatting>
  <conditionalFormatting sqref="Q6:Q65">
    <cfRule type="cellIs" dxfId="3" priority="1" operator="greaterThan">
      <formula>0</formula>
    </cfRule>
  </conditionalFormatting>
  <dataValidations count="10">
    <dataValidation type="list" allowBlank="1" showErrorMessage="1" errorTitle="Geçersiz değer" error="Listeden seçin: Teknik / Mesleki, Liderlik ve Yönetim, Kişisel Gelişim, Satış ve Müşteri, Zorunlu (İSG / KVKK), Oryantasyon, Bilgi Teknolojileri, Diğer" sqref="C10:C65">
      <formula1>"Teknik / Mesleki,Liderlik ve Yönetim,Kişisel Gelişim,Satış ve Müşteri,Zorunlu (İSG / KVKK),Oryantasyon,Bilgi Teknolojileri,Diğer"</formula1>
    </dataValidation>
    <dataValidation type="list" allowBlank="1" showErrorMessage="1" errorTitle="Geçersiz değer" error="Listeden seçin: Teknik / Mesleki, Liderlik ve Yönetim, Kişisel Gelişim, Satış ve Müşteri, Zorunlu (İSG / KVKK), Oryantasyon, Bilgi Teknolojileri, Diğer" sqref="C6:C65">
      <formula1>"Teknik / Mesleki,Liderlik ve Yönetim,Kişisel Gelişim,Satış ve Müşteri,Zorunlu (İSG / KVKK),Oryantasyon,Bilgi Teknolojileri,Diğer"</formula1>
    </dataValidation>
    <dataValidation type="list" allowBlank="1" showErrorMessage="1" errorTitle="Geçersiz değer" error="Listeden seçin: Sınıf içi, Online canlı, E-öğrenme, İş başında, Dış eğitim, Seminer / Konferans" sqref="E10:E65">
      <formula1>"Sınıf içi,Online canlı,E-öğrenme,İş başında,Dış eğitim,Seminer / Konferans"</formula1>
    </dataValidation>
    <dataValidation type="list" allowBlank="1" showErrorMessage="1" errorTitle="Geçersiz değer" error="Listeden seçin: Sınıf içi, Online canlı, E-öğrenme, İş başında, Dış eğitim, Seminer / Konferans" sqref="E6:E65">
      <formula1>"Sınıf içi,Online canlı,E-öğrenme,İş başında,Dış eğitim,Seminer / Konferans"</formula1>
    </dataValidation>
    <dataValidation type="list" allowBlank="1" showErrorMessage="1" errorTitle="Geçersiz değer" error="Listeden seçin: İç eğitmen, Dış kaynak" sqref="F10:F65">
      <formula1>"İç eğitmen,Dış kaynak"</formula1>
    </dataValidation>
    <dataValidation type="list" allowBlank="1" showErrorMessage="1" errorTitle="Geçersiz değer" error="Listeden seçin: İç eğitmen, Dış kaynak" sqref="F6:F65">
      <formula1>"İç eğitmen,Dış kaynak"</formula1>
    </dataValidation>
    <dataValidation type="list" allowBlank="1" showErrorMessage="1" errorTitle="Geçersiz değer" error="Listeden seçin: Ocak, Şubat, Mart, Nisan, Mayıs, Haziran, Temmuz, Ağustos, Eylül, Ekim, Kasım, Aralık" sqref="H10:H65">
      <formula1>"Ocak,Şubat,Mart,Nisan,Mayıs,Haziran,Temmuz,Ağustos,Eylül,Ekim,Kasım,Aralık"</formula1>
    </dataValidation>
    <dataValidation type="list" allowBlank="1" showErrorMessage="1" errorTitle="Geçersiz değer" error="Listeden seçin: Ocak, Şubat, Mart, Nisan, Mayıs, Haziran, Temmuz, Ağustos, Eylül, Ekim, Kasım, Aralık" sqref="H6:H65">
      <formula1>"Ocak,Şubat,Mart,Nisan,Mayıs,Haziran,Temmuz,Ağustos,Eylül,Ekim,Kasım,Aralık"</formula1>
    </dataValidation>
    <dataValidation type="list" allowBlank="1" showErrorMessage="1" errorTitle="Geçersiz değer" error="Listeden seçin: Planlandı, Tamamlandı, Ertelendi, İptal" sqref="O10:O65">
      <formula1>"Planlandı,Tamamlandı,Ertelendi,İptal"</formula1>
    </dataValidation>
    <dataValidation type="list" allowBlank="1" showErrorMessage="1" errorTitle="Geçersiz değer" error="Listeden seçin: Planlandı, Tamamlandı, Ertelendi, İptal" sqref="O6:O65">
      <formula1>"Planlandı,Tamamlandı,Ertelendi,İptal"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5" width="15" customWidth="1"/>
    <col min="6" max="6" width="16" customWidth="1"/>
    <col min="7" max="7" width="12" customWidth="1"/>
    <col min="8" max="9" width="11" customWidth="1"/>
  </cols>
  <sheetData>
    <row r="1" ht="34" customHeight="1" spans="2:2" x14ac:dyDescent="0.25">
      <c r="B1" s="1" t="s">
        <v>55</v>
      </c>
    </row>
    <row r="2" ht="18" customHeight="1" spans="2:2" x14ac:dyDescent="0.25">
      <c r="B2" s="2" t="s">
        <v>56</v>
      </c>
    </row>
    <row r="3" ht="16" customHeight="1" spans="2:2" x14ac:dyDescent="0.25">
      <c r="B3" s="3" t="s">
        <v>2</v>
      </c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ht="30" customHeight="1" spans="1:9" x14ac:dyDescent="0.25">
      <c r="A5" s="5" t="s">
        <v>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  <c r="I5" s="5" t="s">
        <v>16</v>
      </c>
    </row>
    <row r="6" ht="18" customHeight="1" spans="1:9" x14ac:dyDescent="0.25">
      <c r="A6" s="16" t="s">
        <v>64</v>
      </c>
      <c r="B6" s="13">
        <f>IF(A6="","",SUMIFS('Eğitim Planı'!$M$6:$M$65,'Eğitim Planı'!$C$6:$C$65,A6,'Eğitim Planı'!$I$6:$I$65,"Ç1",'Eğitim Planı'!$O$6:$O$65,"&lt;&gt;İptal"))</f>
      </c>
      <c r="C6" s="13">
        <f>IF(A6="","",SUMIFS('Eğitim Planı'!$M$6:$M$65,'Eğitim Planı'!$C$6:$C$65,A6,'Eğitim Planı'!$I$6:$I$65,"Ç2",'Eğitim Planı'!$O$6:$O$65,"&lt;&gt;İptal"))</f>
      </c>
      <c r="D6" s="13">
        <f>IF(A6="","",SUMIFS('Eğitim Planı'!$M$6:$M$65,'Eğitim Planı'!$C$6:$C$65,A6,'Eğitim Planı'!$I$6:$I$65,"Ç3",'Eğitim Planı'!$O$6:$O$65,"&lt;&gt;İptal"))</f>
      </c>
      <c r="E6" s="13">
        <f>IF(A6="","",SUMIFS('Eğitim Planı'!$M$6:$M$65,'Eğitim Planı'!$C$6:$C$65,A6,'Eğitim Planı'!$I$6:$I$65,"Ç4",'Eğitim Planı'!$O$6:$O$65,"&lt;&gt;İptal"))</f>
      </c>
      <c r="F6" s="13">
        <f>IF(A6="","",SUM(B6:E6))</f>
      </c>
      <c r="G6" s="24">
        <f>IF(A6="","",IFERROR(F6/SUM($F$6:$F$13),0))</f>
      </c>
      <c r="H6" s="14">
        <f>IF(A6="","",COUNTIFS('Eğitim Planı'!$C$6:$C$65,A6,'Eğitim Planı'!$O$6:$O$65,"&lt;&gt;İptal"))</f>
      </c>
      <c r="I6" s="14">
        <f>IF(A6="","",SUMIFS('Eğitim Planı'!$N$6:$N$65,'Eğitim Planı'!$C$6:$C$65,A6,'Eğitim Planı'!$O$6:$O$65,"&lt;&gt;İptal"))</f>
      </c>
    </row>
    <row r="7" ht="18" customHeight="1" spans="1:9" x14ac:dyDescent="0.25">
      <c r="A7" s="16" t="s">
        <v>31</v>
      </c>
      <c r="B7" s="13">
        <f>IF(A7="","",SUMIFS('Eğitim Planı'!$M$6:$M$65,'Eğitim Planı'!$C$6:$C$65,A7,'Eğitim Planı'!$I$6:$I$65,"Ç1",'Eğitim Planı'!$O$6:$O$65,"&lt;&gt;İptal"))</f>
      </c>
      <c r="C7" s="13">
        <f>IF(A7="","",SUMIFS('Eğitim Planı'!$M$6:$M$65,'Eğitim Planı'!$C$6:$C$65,A7,'Eğitim Planı'!$I$6:$I$65,"Ç2",'Eğitim Planı'!$O$6:$O$65,"&lt;&gt;İptal"))</f>
      </c>
      <c r="D7" s="13">
        <f>IF(A7="","",SUMIFS('Eğitim Planı'!$M$6:$M$65,'Eğitim Planı'!$C$6:$C$65,A7,'Eğitim Planı'!$I$6:$I$65,"Ç3",'Eğitim Planı'!$O$6:$O$65,"&lt;&gt;İptal"))</f>
      </c>
      <c r="E7" s="13">
        <f>IF(A7="","",SUMIFS('Eğitim Planı'!$M$6:$M$65,'Eğitim Planı'!$C$6:$C$65,A7,'Eğitim Planı'!$I$6:$I$65,"Ç4",'Eğitim Planı'!$O$6:$O$65,"&lt;&gt;İptal"))</f>
      </c>
      <c r="F7" s="13">
        <f>IF(A7="","",SUM(B7:E7))</f>
      </c>
      <c r="G7" s="24">
        <f>IF(A7="","",IFERROR(F7/SUM($F$6:$F$13),0))</f>
      </c>
      <c r="H7" s="14">
        <f>IF(A7="","",COUNTIFS('Eğitim Planı'!$C$6:$C$65,A7,'Eğitim Planı'!$O$6:$O$65,"&lt;&gt;İptal"))</f>
      </c>
      <c r="I7" s="14">
        <f>IF(A7="","",SUMIFS('Eğitim Planı'!$N$6:$N$65,'Eğitim Planı'!$C$6:$C$65,A7,'Eğitim Planı'!$O$6:$O$65,"&lt;&gt;İptal"))</f>
      </c>
    </row>
    <row r="8" ht="18" customHeight="1" spans="1:9" x14ac:dyDescent="0.25">
      <c r="A8" s="16" t="s">
        <v>65</v>
      </c>
      <c r="B8" s="13">
        <f>IF(A8="","",SUMIFS('Eğitim Planı'!$M$6:$M$65,'Eğitim Planı'!$C$6:$C$65,A8,'Eğitim Planı'!$I$6:$I$65,"Ç1",'Eğitim Planı'!$O$6:$O$65,"&lt;&gt;İptal"))</f>
      </c>
      <c r="C8" s="13">
        <f>IF(A8="","",SUMIFS('Eğitim Planı'!$M$6:$M$65,'Eğitim Planı'!$C$6:$C$65,A8,'Eğitim Planı'!$I$6:$I$65,"Ç2",'Eğitim Planı'!$O$6:$O$65,"&lt;&gt;İptal"))</f>
      </c>
      <c r="D8" s="13">
        <f>IF(A8="","",SUMIFS('Eğitim Planı'!$M$6:$M$65,'Eğitim Planı'!$C$6:$C$65,A8,'Eğitim Planı'!$I$6:$I$65,"Ç3",'Eğitim Planı'!$O$6:$O$65,"&lt;&gt;İptal"))</f>
      </c>
      <c r="E8" s="13">
        <f>IF(A8="","",SUMIFS('Eğitim Planı'!$M$6:$M$65,'Eğitim Planı'!$C$6:$C$65,A8,'Eğitim Planı'!$I$6:$I$65,"Ç4",'Eğitim Planı'!$O$6:$O$65,"&lt;&gt;İptal"))</f>
      </c>
      <c r="F8" s="13">
        <f>IF(A8="","",SUM(B8:E8))</f>
      </c>
      <c r="G8" s="24">
        <f>IF(A8="","",IFERROR(F8/SUM($F$6:$F$13),0))</f>
      </c>
      <c r="H8" s="14">
        <f>IF(A8="","",COUNTIFS('Eğitim Planı'!$C$6:$C$65,A8,'Eğitim Planı'!$O$6:$O$65,"&lt;&gt;İptal"))</f>
      </c>
      <c r="I8" s="14">
        <f>IF(A8="","",SUMIFS('Eğitim Planı'!$N$6:$N$65,'Eğitim Planı'!$C$6:$C$65,A8,'Eğitim Planı'!$O$6:$O$65,"&lt;&gt;İptal"))</f>
      </c>
    </row>
    <row r="9" ht="18" customHeight="1" spans="1:9" x14ac:dyDescent="0.25">
      <c r="A9" s="16" t="s">
        <v>44</v>
      </c>
      <c r="B9" s="13">
        <f>IF(A9="","",SUMIFS('Eğitim Planı'!$M$6:$M$65,'Eğitim Planı'!$C$6:$C$65,A9,'Eğitim Planı'!$I$6:$I$65,"Ç1",'Eğitim Planı'!$O$6:$O$65,"&lt;&gt;İptal"))</f>
      </c>
      <c r="C9" s="13">
        <f>IF(A9="","",SUMIFS('Eğitim Planı'!$M$6:$M$65,'Eğitim Planı'!$C$6:$C$65,A9,'Eğitim Planı'!$I$6:$I$65,"Ç2",'Eğitim Planı'!$O$6:$O$65,"&lt;&gt;İptal"))</f>
      </c>
      <c r="D9" s="13">
        <f>IF(A9="","",SUMIFS('Eğitim Planı'!$M$6:$M$65,'Eğitim Planı'!$C$6:$C$65,A9,'Eğitim Planı'!$I$6:$I$65,"Ç3",'Eğitim Planı'!$O$6:$O$65,"&lt;&gt;İptal"))</f>
      </c>
      <c r="E9" s="13">
        <f>IF(A9="","",SUMIFS('Eğitim Planı'!$M$6:$M$65,'Eğitim Planı'!$C$6:$C$65,A9,'Eğitim Planı'!$I$6:$I$65,"Ç4",'Eğitim Planı'!$O$6:$O$65,"&lt;&gt;İptal"))</f>
      </c>
      <c r="F9" s="13">
        <f>IF(A9="","",SUM(B9:E9))</f>
      </c>
      <c r="G9" s="24">
        <f>IF(A9="","",IFERROR(F9/SUM($F$6:$F$13),0))</f>
      </c>
      <c r="H9" s="14">
        <f>IF(A9="","",COUNTIFS('Eğitim Planı'!$C$6:$C$65,A9,'Eğitim Planı'!$O$6:$O$65,"&lt;&gt;İptal"))</f>
      </c>
      <c r="I9" s="14">
        <f>IF(A9="","",SUMIFS('Eğitim Planı'!$N$6:$N$65,'Eğitim Planı'!$C$6:$C$65,A9,'Eğitim Planı'!$O$6:$O$65,"&lt;&gt;İptal"))</f>
      </c>
    </row>
    <row r="10" ht="18" customHeight="1" spans="1:9" x14ac:dyDescent="0.25">
      <c r="A10" s="16" t="s">
        <v>22</v>
      </c>
      <c r="B10" s="13">
        <f>IF(A10="","",SUMIFS('Eğitim Planı'!$M$6:$M$65,'Eğitim Planı'!$C$6:$C$65,A10,'Eğitim Planı'!$I$6:$I$65,"Ç1",'Eğitim Planı'!$O$6:$O$65,"&lt;&gt;İptal"))</f>
      </c>
      <c r="C10" s="13">
        <f>IF(A10="","",SUMIFS('Eğitim Planı'!$M$6:$M$65,'Eğitim Planı'!$C$6:$C$65,A10,'Eğitim Planı'!$I$6:$I$65,"Ç2",'Eğitim Planı'!$O$6:$O$65,"&lt;&gt;İptal"))</f>
      </c>
      <c r="D10" s="13">
        <f>IF(A10="","",SUMIFS('Eğitim Planı'!$M$6:$M$65,'Eğitim Planı'!$C$6:$C$65,A10,'Eğitim Planı'!$I$6:$I$65,"Ç3",'Eğitim Planı'!$O$6:$O$65,"&lt;&gt;İptal"))</f>
      </c>
      <c r="E10" s="13">
        <f>IF(A10="","",SUMIFS('Eğitim Planı'!$M$6:$M$65,'Eğitim Planı'!$C$6:$C$65,A10,'Eğitim Planı'!$I$6:$I$65,"Ç4",'Eğitim Planı'!$O$6:$O$65,"&lt;&gt;İptal"))</f>
      </c>
      <c r="F10" s="13">
        <f>IF(A10="","",SUM(B10:E10))</f>
      </c>
      <c r="G10" s="24">
        <f>IF(A10="","",IFERROR(F10/SUM($F$6:$F$13),0))</f>
      </c>
      <c r="H10" s="14">
        <f>IF(A10="","",COUNTIFS('Eğitim Planı'!$C$6:$C$65,A10,'Eğitim Planı'!$O$6:$O$65,"&lt;&gt;İptal"))</f>
      </c>
      <c r="I10" s="14">
        <f>IF(A10="","",SUMIFS('Eğitim Planı'!$N$6:$N$65,'Eğitim Planı'!$C$6:$C$65,A10,'Eğitim Planı'!$O$6:$O$65,"&lt;&gt;İptal"))</f>
      </c>
    </row>
    <row r="11" ht="18" customHeight="1" spans="1:9" x14ac:dyDescent="0.25">
      <c r="A11" s="16" t="s">
        <v>66</v>
      </c>
      <c r="B11" s="13">
        <f>IF(A11="","",SUMIFS('Eğitim Planı'!$M$6:$M$65,'Eğitim Planı'!$C$6:$C$65,A11,'Eğitim Planı'!$I$6:$I$65,"Ç1",'Eğitim Planı'!$O$6:$O$65,"&lt;&gt;İptal"))</f>
      </c>
      <c r="C11" s="13">
        <f>IF(A11="","",SUMIFS('Eğitim Planı'!$M$6:$M$65,'Eğitim Planı'!$C$6:$C$65,A11,'Eğitim Planı'!$I$6:$I$65,"Ç2",'Eğitim Planı'!$O$6:$O$65,"&lt;&gt;İptal"))</f>
      </c>
      <c r="D11" s="13">
        <f>IF(A11="","",SUMIFS('Eğitim Planı'!$M$6:$M$65,'Eğitim Planı'!$C$6:$C$65,A11,'Eğitim Planı'!$I$6:$I$65,"Ç3",'Eğitim Planı'!$O$6:$O$65,"&lt;&gt;İptal"))</f>
      </c>
      <c r="E11" s="13">
        <f>IF(A11="","",SUMIFS('Eğitim Planı'!$M$6:$M$65,'Eğitim Planı'!$C$6:$C$65,A11,'Eğitim Planı'!$I$6:$I$65,"Ç4",'Eğitim Planı'!$O$6:$O$65,"&lt;&gt;İptal"))</f>
      </c>
      <c r="F11" s="13">
        <f>IF(A11="","",SUM(B11:E11))</f>
      </c>
      <c r="G11" s="24">
        <f>IF(A11="","",IFERROR(F11/SUM($F$6:$F$13),0))</f>
      </c>
      <c r="H11" s="14">
        <f>IF(A11="","",COUNTIFS('Eğitim Planı'!$C$6:$C$65,A11,'Eğitim Planı'!$O$6:$O$65,"&lt;&gt;İptal"))</f>
      </c>
      <c r="I11" s="14">
        <f>IF(A11="","",SUMIFS('Eğitim Planı'!$N$6:$N$65,'Eğitim Planı'!$C$6:$C$65,A11,'Eğitim Planı'!$O$6:$O$65,"&lt;&gt;İptal"))</f>
      </c>
    </row>
    <row r="12" ht="18" customHeight="1" spans="1:9" x14ac:dyDescent="0.25">
      <c r="A12" s="16" t="s">
        <v>49</v>
      </c>
      <c r="B12" s="13">
        <f>IF(A12="","",SUMIFS('Eğitim Planı'!$M$6:$M$65,'Eğitim Planı'!$C$6:$C$65,A12,'Eğitim Planı'!$I$6:$I$65,"Ç1",'Eğitim Planı'!$O$6:$O$65,"&lt;&gt;İptal"))</f>
      </c>
      <c r="C12" s="13">
        <f>IF(A12="","",SUMIFS('Eğitim Planı'!$M$6:$M$65,'Eğitim Planı'!$C$6:$C$65,A12,'Eğitim Planı'!$I$6:$I$65,"Ç2",'Eğitim Planı'!$O$6:$O$65,"&lt;&gt;İptal"))</f>
      </c>
      <c r="D12" s="13">
        <f>IF(A12="","",SUMIFS('Eğitim Planı'!$M$6:$M$65,'Eğitim Planı'!$C$6:$C$65,A12,'Eğitim Planı'!$I$6:$I$65,"Ç3",'Eğitim Planı'!$O$6:$O$65,"&lt;&gt;İptal"))</f>
      </c>
      <c r="E12" s="13">
        <f>IF(A12="","",SUMIFS('Eğitim Planı'!$M$6:$M$65,'Eğitim Planı'!$C$6:$C$65,A12,'Eğitim Planı'!$I$6:$I$65,"Ç4",'Eğitim Planı'!$O$6:$O$65,"&lt;&gt;İptal"))</f>
      </c>
      <c r="F12" s="13">
        <f>IF(A12="","",SUM(B12:E12))</f>
      </c>
      <c r="G12" s="24">
        <f>IF(A12="","",IFERROR(F12/SUM($F$6:$F$13),0))</f>
      </c>
      <c r="H12" s="14">
        <f>IF(A12="","",COUNTIFS('Eğitim Planı'!$C$6:$C$65,A12,'Eğitim Planı'!$O$6:$O$65,"&lt;&gt;İptal"))</f>
      </c>
      <c r="I12" s="14">
        <f>IF(A12="","",SUMIFS('Eğitim Planı'!$N$6:$N$65,'Eğitim Planı'!$C$6:$C$65,A12,'Eğitim Planı'!$O$6:$O$65,"&lt;&gt;İptal"))</f>
      </c>
    </row>
    <row r="13" ht="18" customHeight="1" spans="1:9" x14ac:dyDescent="0.25">
      <c r="A13" s="16" t="s">
        <v>67</v>
      </c>
      <c r="B13" s="13">
        <f>IF(A13="","",SUMIFS('Eğitim Planı'!$M$6:$M$65,'Eğitim Planı'!$C$6:$C$65,A13,'Eğitim Planı'!$I$6:$I$65,"Ç1",'Eğitim Planı'!$O$6:$O$65,"&lt;&gt;İptal"))</f>
      </c>
      <c r="C13" s="13">
        <f>IF(A13="","",SUMIFS('Eğitim Planı'!$M$6:$M$65,'Eğitim Planı'!$C$6:$C$65,A13,'Eğitim Planı'!$I$6:$I$65,"Ç2",'Eğitim Planı'!$O$6:$O$65,"&lt;&gt;İptal"))</f>
      </c>
      <c r="D13" s="13">
        <f>IF(A13="","",SUMIFS('Eğitim Planı'!$M$6:$M$65,'Eğitim Planı'!$C$6:$C$65,A13,'Eğitim Planı'!$I$6:$I$65,"Ç3",'Eğitim Planı'!$O$6:$O$65,"&lt;&gt;İptal"))</f>
      </c>
      <c r="E13" s="13">
        <f>IF(A13="","",SUMIFS('Eğitim Planı'!$M$6:$M$65,'Eğitim Planı'!$C$6:$C$65,A13,'Eğitim Planı'!$I$6:$I$65,"Ç4",'Eğitim Planı'!$O$6:$O$65,"&lt;&gt;İptal"))</f>
      </c>
      <c r="F13" s="13">
        <f>IF(A13="","",SUM(B13:E13))</f>
      </c>
      <c r="G13" s="24">
        <f>IF(A13="","",IFERROR(F13/SUM($F$6:$F$13),0))</f>
      </c>
      <c r="H13" s="14">
        <f>IF(A13="","",COUNTIFS('Eğitim Planı'!$C$6:$C$65,A13,'Eğitim Planı'!$O$6:$O$65,"&lt;&gt;İptal"))</f>
      </c>
      <c r="I13" s="14">
        <f>IF(A13="","",SUMIFS('Eğitim Planı'!$N$6:$N$65,'Eğitim Planı'!$C$6:$C$65,A13,'Eğitim Planı'!$O$6:$O$65,"&lt;&gt;İptal"))</f>
      </c>
    </row>
    <row r="14" ht="22" customHeight="1" spans="1:9" x14ac:dyDescent="0.25">
      <c r="A14" s="20" t="s">
        <v>54</v>
      </c>
      <c r="B14" s="23">
        <f>SUM(B6:B13)</f>
      </c>
      <c r="C14" s="23">
        <f>SUM(C6:C13)</f>
      </c>
      <c r="D14" s="23">
        <f>SUM(D6:D13)</f>
      </c>
      <c r="E14" s="23">
        <f>SUM(E6:E13)</f>
      </c>
      <c r="F14" s="23">
        <f>SUM(F6:F13)</f>
      </c>
      <c r="G14" s="25">
        <f>SUM(G6:G13)</f>
      </c>
      <c r="H14" s="22">
        <f>SUM(H6:H13)</f>
      </c>
      <c r="I14" s="22">
        <f>SUM(I6:I13)</f>
      </c>
    </row>
  </sheetData>
  <autoFilter ref="A5:I5"/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68</v>
      </c>
    </row>
    <row r="2" ht="18" customHeight="1" spans="2:2" x14ac:dyDescent="0.25">
      <c r="B2" s="2" t="s">
        <v>69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6" t="s">
        <v>70</v>
      </c>
    </row>
    <row r="6" ht="20" customHeight="1" spans="2:4" x14ac:dyDescent="0.25">
      <c r="B6" s="27" t="s">
        <v>71</v>
      </c>
      <c r="C6" s="28">
        <v>250000</v>
      </c>
      <c r="D6" s="29" t="s">
        <v>72</v>
      </c>
    </row>
    <row r="7" ht="20" customHeight="1" spans="2:4" x14ac:dyDescent="0.25">
      <c r="B7" s="27" t="s">
        <v>73</v>
      </c>
      <c r="C7" s="30">
        <v>120</v>
      </c>
      <c r="D7" s="29" t="s">
        <v>74</v>
      </c>
    </row>
    <row r="8" ht="24" customHeight="1" spans="2:2" x14ac:dyDescent="0.25">
      <c r="B8" s="26" t="s">
        <v>75</v>
      </c>
    </row>
    <row r="9" ht="20" customHeight="1" spans="2:4" x14ac:dyDescent="0.25">
      <c r="B9" s="27" t="s">
        <v>76</v>
      </c>
      <c r="C9" s="31">
        <f>COUNTA('Eğitim Planı'!$B$6:$B$65)-COUNTIF('Eğitim Planı'!$O$6:$O$65,"İptal")</f>
      </c>
    </row>
    <row r="10" ht="20" customHeight="1" spans="2:4" x14ac:dyDescent="0.25">
      <c r="B10" s="27" t="s">
        <v>77</v>
      </c>
      <c r="C10" s="31">
        <f>COUNTIF('Eğitim Planı'!$O$6:$O$65,"Tamamlandı")</f>
      </c>
    </row>
    <row r="11" ht="20" customHeight="1" spans="2:4" x14ac:dyDescent="0.25">
      <c r="B11" s="27" t="s">
        <v>78</v>
      </c>
      <c r="C11" s="32">
        <f>SUMIF('Eğitim Planı'!$O$6:$O$65,"&lt;&gt;İptal",'Eğitim Planı'!$M$6:$M$65)</f>
      </c>
    </row>
    <row r="12" ht="20" customHeight="1" spans="2:4" x14ac:dyDescent="0.25">
      <c r="B12" s="27" t="s">
        <v>79</v>
      </c>
      <c r="C12" s="32">
        <f>SUM('Eğitim Planı'!$P$6:$P$65)</f>
      </c>
    </row>
    <row r="13" ht="20" customHeight="1" spans="2:4" x14ac:dyDescent="0.25">
      <c r="B13" s="27" t="s">
        <v>80</v>
      </c>
      <c r="C13" s="32">
        <f>C6-C11</f>
      </c>
      <c r="D13" s="29" t="s">
        <v>81</v>
      </c>
    </row>
    <row r="14" ht="20" customHeight="1" spans="2:4" x14ac:dyDescent="0.25">
      <c r="B14" s="27" t="s">
        <v>82</v>
      </c>
      <c r="C14" s="33">
        <f>IFERROR(C11/C6,0)</f>
      </c>
    </row>
    <row r="15" ht="20" customHeight="1" spans="2:4" x14ac:dyDescent="0.25">
      <c r="B15" s="27" t="s">
        <v>83</v>
      </c>
      <c r="C15" s="31">
        <f>SUMIF('Eğitim Planı'!$O$6:$O$65,"&lt;&gt;İptal",'Eğitim Planı'!$N$6:$N$65)</f>
      </c>
    </row>
    <row r="16" ht="20" customHeight="1" spans="2:4" x14ac:dyDescent="0.25">
      <c r="B16" s="27" t="s">
        <v>84</v>
      </c>
      <c r="C16" s="34">
        <f>IFERROR(C15/C7,0)</f>
      </c>
    </row>
    <row r="17" ht="20" customHeight="1" spans="2:4" x14ac:dyDescent="0.25">
      <c r="B17" s="27" t="s">
        <v>85</v>
      </c>
      <c r="C17" s="32">
        <f>IFERROR(C11/SUMIF('Eğitim Planı'!$O$6:$O$65,"&lt;&gt;İptal",'Eğitim Planı'!$K$6:$K$65),0)</f>
      </c>
    </row>
    <row r="18" ht="24" customHeight="1" spans="2:2" x14ac:dyDescent="0.25">
      <c r="B18" s="26" t="s">
        <v>86</v>
      </c>
    </row>
    <row r="19" ht="20" customHeight="1" spans="2:4" x14ac:dyDescent="0.25">
      <c r="B19" s="27" t="s">
        <v>87</v>
      </c>
      <c r="C19" s="35" t="s">
        <v>88</v>
      </c>
    </row>
    <row r="20" ht="20" customHeight="1" spans="2:4" x14ac:dyDescent="0.25">
      <c r="B20" s="27" t="s">
        <v>89</v>
      </c>
      <c r="C20" s="35" t="s">
        <v>88</v>
      </c>
    </row>
    <row r="21" ht="20" customHeight="1" spans="2:4" x14ac:dyDescent="0.25">
      <c r="B21" s="27" t="s">
        <v>90</v>
      </c>
      <c r="C21" s="35" t="s">
        <v>91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92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36" t="s">
        <v>93</v>
      </c>
    </row>
    <row r="7" ht="22" customHeight="1" spans="2:2" x14ac:dyDescent="0.25">
      <c r="B7" s="37" t="s">
        <v>94</v>
      </c>
    </row>
    <row r="8" ht="30" customHeight="1" spans="2:2" x14ac:dyDescent="0.25">
      <c r="B8" s="36" t="s">
        <v>95</v>
      </c>
    </row>
    <row r="9" ht="30" customHeight="1" spans="2:2" x14ac:dyDescent="0.25">
      <c r="B9" s="36" t="s">
        <v>96</v>
      </c>
    </row>
    <row r="10" ht="30" customHeight="1" spans="2:2" x14ac:dyDescent="0.25">
      <c r="B10" s="36" t="s">
        <v>97</v>
      </c>
    </row>
    <row r="11" ht="30" customHeight="1" spans="2:2" x14ac:dyDescent="0.25">
      <c r="B11" s="36" t="s">
        <v>98</v>
      </c>
    </row>
    <row r="12" ht="30" customHeight="1" spans="2:2" x14ac:dyDescent="0.25">
      <c r="B12" s="36" t="s">
        <v>99</v>
      </c>
    </row>
    <row r="13" ht="30" customHeight="1" spans="2:2" x14ac:dyDescent="0.25">
      <c r="B13" s="36" t="s">
        <v>100</v>
      </c>
    </row>
    <row r="14" ht="30" customHeight="1" spans="2:2" x14ac:dyDescent="0.25">
      <c r="B14" s="36" t="s">
        <v>101</v>
      </c>
    </row>
    <row r="15" ht="8" customHeight="1" spans="2:2" x14ac:dyDescent="0.25">
      <c r="B15" s="36" t="s">
        <v>102</v>
      </c>
    </row>
    <row r="16" ht="30" customHeight="1" spans="2:2" x14ac:dyDescent="0.25">
      <c r="B16" s="38" t="s">
        <v>103</v>
      </c>
    </row>
    <row r="18" ht="20" customHeight="1" spans="2:2" x14ac:dyDescent="0.25">
      <c r="B18" s="39" t="s">
        <v>104</v>
      </c>
    </row>
    <row r="19" ht="30" customHeight="1" spans="2:2" x14ac:dyDescent="0.25">
      <c r="B19" s="36" t="s">
        <v>105</v>
      </c>
    </row>
    <row r="21" ht="18" customHeight="1" spans="2:2" x14ac:dyDescent="0.25">
      <c r="B21" s="40" t="s">
        <v>106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Eğitim Planı</vt:lpstr>
      <vt:lpstr>Bütçe Özeti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Yıllık Eğitim Planı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