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Prim Dağıtımı" state="visible" r:id="rId4"/>
    <sheet sheetId="2" name="Parametreler" state="visible" r:id="rId5"/>
    <sheet sheetId="3" name="Nasıl Kullanılır" state="visible" r:id="rId6"/>
  </sheets>
  <definedNames>
    <definedName name="_xlnm.Print_Titles" localSheetId="0">'Prim Dağıtımı'!$5:$5</definedName>
  </definedNames>
  <calcPr calcId="171027"/>
</workbook>
</file>

<file path=xl/comments1.xml><?xml version="1.0" encoding="utf-8"?>
<comments xmlns="http://schemas.openxmlformats.org/spreadsheetml/2006/main">
  <authors>
    <author>Author</author>
  </authors>
  <commentList>
    <comment ref="F5" authorId="0">
      <text>
        <r>
          <t>Hedeflerin %100 gerçekleşmesi halinde ödenecek prim, aylık brüt ücretin kaç katı</t>
        </r>
      </text>
    </comment>
  </commentList>
</comments>
</file>

<file path=xl/sharedStrings.xml><?xml version="1.0" encoding="utf-8"?>
<sst xmlns="http://schemas.openxmlformats.org/spreadsheetml/2006/main" count="83" uniqueCount="76">
  <si>
    <t>Prim Hesaplama ve Dağıtım Tablosu</t>
  </si>
  <si>
    <t>Prim dönemi: [Dönem]  ·  Şirket: [Şirket Unvanı]</t>
  </si>
  <si>
    <t>ikpartner.com  ·  Ücretsiz İK şablonu  ·  0538 949 22 87</t>
  </si>
  <si>
    <t>Sıra</t>
  </si>
  <si>
    <t>Sicil No</t>
  </si>
  <si>
    <t>Ad Soyad</t>
  </si>
  <si>
    <t>Departman</t>
  </si>
  <si>
    <t>Aylık Brüt Ücret</t>
  </si>
  <si>
    <t>Hedef Prim (Maaş Katı)</t>
  </si>
  <si>
    <t>Hedef Prim Tutarı</t>
  </si>
  <si>
    <t>Hedef 1 Ağırlık</t>
  </si>
  <si>
    <t>Hedef 1 Gerçekleşme</t>
  </si>
  <si>
    <t>Hedef 2 Ağırlık</t>
  </si>
  <si>
    <t>Hedef 2 Gerçekleşme</t>
  </si>
  <si>
    <t>Hedef 3 Ağırlık</t>
  </si>
  <si>
    <t>Hedef 3 Gerçekleşme</t>
  </si>
  <si>
    <t>Ağırlık Toplamı</t>
  </si>
  <si>
    <t>Ağırlıklı Skor</t>
  </si>
  <si>
    <t>Teorik Prim</t>
  </si>
  <si>
    <t>Nihai Brüt Prim</t>
  </si>
  <si>
    <t>Havuz Payı</t>
  </si>
  <si>
    <t>Not</t>
  </si>
  <si>
    <t>5001</t>
  </si>
  <si>
    <t>Örnek Çalışan A</t>
  </si>
  <si>
    <t>Satış</t>
  </si>
  <si>
    <t>5002</t>
  </si>
  <si>
    <t>Örnek Çalışan B</t>
  </si>
  <si>
    <t>5003</t>
  </si>
  <si>
    <t>Örnek Çalışan C</t>
  </si>
  <si>
    <t>Pazarlama</t>
  </si>
  <si>
    <t>5004</t>
  </si>
  <si>
    <t>Örnek Çalışan D</t>
  </si>
  <si>
    <t>Operasyon</t>
  </si>
  <si>
    <t>5005</t>
  </si>
  <si>
    <t>Örnek Çalışan E</t>
  </si>
  <si>
    <t>Finans</t>
  </si>
  <si>
    <t>TOPLAM</t>
  </si>
  <si>
    <t>Prim Dönemi</t>
  </si>
  <si>
    <t>Prim dönemi</t>
  </si>
  <si>
    <t>[2026 Yılı]</t>
  </si>
  <si>
    <t>Ödeme tarihi</t>
  </si>
  <si>
    <t>[GG.AA.YYYY]</t>
  </si>
  <si>
    <t>Havuz ve Kurallar</t>
  </si>
  <si>
    <t>Toplam prim havuzu (brüt)</t>
  </si>
  <si>
    <t>Örnek değer; onaylı havuz tutarını girin.</t>
  </si>
  <si>
    <t>Şirket performans çarpanı</t>
  </si>
  <si>
    <t>Şirket hedef gerçekleşmesine göre (ör. 0,80 – 1,20); örnek değer.</t>
  </si>
  <si>
    <t>Hedef alt eşiği</t>
  </si>
  <si>
    <t>Bu oranın altındaki gerçekleşme o hedeften prim doğurmaz.</t>
  </si>
  <si>
    <t>Gerçekleşme tavanı</t>
  </si>
  <si>
    <t>Bu oranın üzerindeki gerçekleşme tavanla sınırlanır.</t>
  </si>
  <si>
    <t>Dağıtım Sonucu</t>
  </si>
  <si>
    <t>Teorik prim toplamı</t>
  </si>
  <si>
    <t>Dağıtım katsayısı</t>
  </si>
  <si>
    <t>Havuz yetmiyorsa 1'in altına düşer; tüm primler bu katsayıyla çarpılır.</t>
  </si>
  <si>
    <t>Dağıtılan toplam (brüt)</t>
  </si>
  <si>
    <t>Havuzda kalan</t>
  </si>
  <si>
    <t>Ağırlık toplamı %100 olmayan satır</t>
  </si>
  <si>
    <t>Onay</t>
  </si>
  <si>
    <t>Hazırlayan</t>
  </si>
  <si>
    <t>[Ad Soyad]</t>
  </si>
  <si>
    <t>Onaylayan</t>
  </si>
  <si>
    <t>Nasıl Kullanılır?</t>
  </si>
  <si>
    <t>Her çalışan için hedef prim tutarını (aylık brüt ücretin katı olarak), en fazla üç hedefin ağırlık ve gerçekleşme oranlarından ağırlıklı skoru, teorik primi ve prim havuzu yetmediğinde havuza göre orantılanmış nihai brüt primi hesaplayan tablo. Havuz, eşik ve tavan değerleri örnektir; prim politikanıza göre değiştirin.</t>
  </si>
  <si>
    <t>Kullanım adımları</t>
  </si>
  <si>
    <t>1. Parametreler sayfasında prim dönemini, toplam prim havuzunu (brüt), şirket performans çarpanını, hedef alt eşiğini ve gerçekleşme tavanını girin.</t>
  </si>
  <si>
    <t>2. Prim Dağıtımı sayfasında her çalışan için aylık brüt ücreti ve hedef prim katını girin (ör. 1,5 = hedefler tam gerçekleşirse 1,5 maaş prim).</t>
  </si>
  <si>
    <t>3. Her çalışanın en fazla üç hedefi için ağırlık (toplam %100) ve gerçekleşme oranını yazın. Ağırlık toplamı %100 değilse satır işaretlenir.</t>
  </si>
  <si>
    <t>4. Alt eşiğin altında kalan hedef prim doğurmaz; tavanın üzerindeki gerçekleşme tavan oranıyla sınırlanır.</t>
  </si>
  <si>
    <t>5. Teorik primlerin toplamı havuzu aşarsa tüm primler aynı dağıtım katsayısıyla orantılı olarak azaltılır; havuz yeterliyse katsayı 1 olur.</t>
  </si>
  <si>
    <t>6. Nihai tutarlar brüttür; prim ödemesi SGK primi, gelir vergisi ve damga vergisine tabidir. Net tutarı bordro programında hesaplayın.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</si>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</sst>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0.0%"/>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164" fontId="6" fillId="0" borderId="2" xfId="0" applyNumberFormat="1" applyFont="1" applyBorder="1"/>
    <xf numFmtId="4" fontId="6" fillId="0" borderId="2" xfId="0" applyNumberFormat="1" applyFont="1" applyBorder="1"/>
    <xf numFmtId="164" fontId="7" fillId="3" borderId="2" xfId="0" applyNumberFormat="1" applyFont="1" applyFill="1" applyBorder="1"/>
    <xf numFmtId="9" fontId="6" fillId="0" borderId="2" xfId="0" applyNumberFormat="1" applyFont="1" applyBorder="1"/>
    <xf numFmtId="9" fontId="7" fillId="3" borderId="2" xfId="0" applyNumberFormat="1" applyFont="1" applyFill="1" applyBorder="1"/>
    <xf numFmtId="165" fontId="7" fillId="3" borderId="2" xfId="0" applyNumberFormat="1" applyFont="1" applyFill="1" applyBorder="1"/>
    <xf numFmtId="0" fontId="8" fillId="0" borderId="2" xfId="0" applyFont="1" applyBorder="1" applyAlignment="1">
      <alignment vertical="top" wrapText="1"/>
    </xf>
    <xf numFmtId="9" fontId="8" fillId="0" borderId="2" xfId="0" applyNumberFormat="1" applyFont="1" applyBorder="1"/>
    <xf numFmtId="0" fontId="8" fillId="0" borderId="2" xfId="0" applyFont="1" applyBorder="1"/>
    <xf numFmtId="164" fontId="8" fillId="0" borderId="2" xfId="0" applyNumberFormat="1" applyFont="1" applyBorder="1"/>
    <xf numFmtId="4" fontId="8" fillId="0" borderId="2" xfId="0" applyNumberFormat="1" applyFont="1" applyBorder="1"/>
    <xf numFmtId="0" fontId="9" fillId="4" borderId="3" xfId="0" applyFont="1" applyFill="1" applyBorder="1"/>
    <xf numFmtId="164" fontId="9" fillId="4" borderId="3" xfId="0" applyNumberFormat="1" applyFont="1" applyFill="1" applyBorder="1"/>
    <xf numFmtId="4" fontId="9" fillId="4" borderId="3" xfId="0" applyNumberFormat="1" applyFont="1" applyFill="1" applyBorder="1"/>
    <xf numFmtId="9" fontId="9" fillId="4" borderId="3" xfId="0" applyNumberFormat="1" applyFont="1" applyFill="1" applyBorder="1"/>
    <xf numFmtId="165" fontId="9" fillId="4" borderId="3" xfId="0" applyNumberFormat="1" applyFont="1" applyFill="1" applyBorder="1"/>
    <xf numFmtId="0" fontId="10" fillId="0" borderId="0" xfId="0" applyFont="1"/>
    <xf numFmtId="0" fontId="9" fillId="3" borderId="2" xfId="0" applyFont="1" applyFill="1" applyBorder="1"/>
    <xf numFmtId="0" fontId="11" fillId="5" borderId="2" xfId="0" applyFont="1" applyFill="1" applyBorder="1" applyAlignment="1">
      <alignment horizontal="right"/>
    </xf>
    <xf numFmtId="164" fontId="11" fillId="5" borderId="2" xfId="0" applyNumberFormat="1" applyFont="1" applyFill="1" applyBorder="1" applyAlignment="1">
      <alignment horizontal="right"/>
    </xf>
    <xf numFmtId="0" fontId="12" fillId="0" borderId="0" xfId="0" applyFont="1"/>
    <xf numFmtId="4" fontId="11" fillId="5" borderId="2" xfId="0" applyNumberFormat="1" applyFont="1" applyFill="1" applyBorder="1" applyAlignment="1">
      <alignment horizontal="right"/>
    </xf>
    <xf numFmtId="9" fontId="11" fillId="5" borderId="2" xfId="0" applyNumberFormat="1" applyFont="1" applyFill="1" applyBorder="1" applyAlignment="1">
      <alignment horizontal="right"/>
    </xf>
    <xf numFmtId="164" fontId="13" fillId="0" borderId="2" xfId="0" applyNumberFormat="1" applyFont="1" applyBorder="1" applyAlignment="1">
      <alignment horizontal="right"/>
    </xf>
    <xf numFmtId="0" fontId="13" fillId="0" borderId="2" xfId="0" applyFont="1" applyBorder="1" applyAlignment="1">
      <alignment horizontal="right"/>
    </xf>
    <xf numFmtId="3" fontId="13" fillId="0" borderId="2" xfId="0" applyNumberFormat="1" applyFont="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1">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6"/>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3" max="3" width="20" customWidth="1"/>
    <col min="4" max="5" width="14" customWidth="1"/>
    <col min="6" max="6" width="10" customWidth="1"/>
    <col min="7" max="7" width="14" customWidth="1"/>
    <col min="9" max="9" width="11" customWidth="1"/>
    <col min="11" max="11" width="11" customWidth="1"/>
    <col min="13" max="13" width="11" customWidth="1"/>
    <col min="15" max="15" width="10" customWidth="1"/>
    <col min="16" max="17" width="14" customWidth="1"/>
    <col min="19" max="19" width="22" customWidth="1"/>
  </cols>
  <sheetData>
    <row r="1" ht="34" customHeight="1" spans="2:2" x14ac:dyDescent="0.25">
      <c r="B1" s="1" t="s">
        <v>0</v>
      </c>
    </row>
    <row r="2" ht="18" customHeight="1" spans="2:2" x14ac:dyDescent="0.25">
      <c r="B2" s="2" t="s">
        <v>1</v>
      </c>
    </row>
    <row r="3" ht="16" customHeight="1" spans="2:2" x14ac:dyDescent="0.25">
      <c r="B3" s="3" t="s">
        <v>2</v>
      </c>
    </row>
    <row r="4" spans="1:19" x14ac:dyDescent="0.25">
      <c r="A4" s="4"/>
      <c r="B4" s="4"/>
      <c r="C4" s="4"/>
      <c r="D4" s="4"/>
      <c r="E4" s="4"/>
      <c r="F4" s="4"/>
      <c r="G4" s="4"/>
      <c r="H4" s="4"/>
      <c r="I4" s="4"/>
      <c r="J4" s="4"/>
      <c r="K4" s="4"/>
      <c r="L4" s="4"/>
      <c r="M4" s="4"/>
      <c r="N4" s="4"/>
      <c r="O4" s="4"/>
      <c r="P4" s="4"/>
      <c r="Q4" s="4"/>
      <c r="R4" s="4"/>
      <c r="S4" s="4"/>
    </row>
    <row r="5" ht="30" customHeight="1" spans="1:19"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row>
    <row r="6" spans="1:19" x14ac:dyDescent="0.25">
      <c r="A6" s="6">
        <v>1</v>
      </c>
      <c r="B6" s="7" t="s">
        <v>22</v>
      </c>
      <c r="C6" s="7" t="s">
        <v>23</v>
      </c>
      <c r="D6" s="7" t="s">
        <v>24</v>
      </c>
      <c r="E6" s="8">
        <v>60000</v>
      </c>
      <c r="F6" s="9">
        <v>2</v>
      </c>
      <c r="G6" s="10">
        <f>IF(OR(C6="",E6=""),"",ROUND(E6*F6,2))</f>
      </c>
      <c r="H6" s="11">
        <v>0.5</v>
      </c>
      <c r="I6" s="11">
        <v>1.1</v>
      </c>
      <c r="J6" s="11">
        <v>0.3</v>
      </c>
      <c r="K6" s="11">
        <v>0.95</v>
      </c>
      <c r="L6" s="11">
        <v>0.2</v>
      </c>
      <c r="M6" s="11">
        <v>0.7</v>
      </c>
      <c r="N6" s="12">
        <f>IF(C6="","",ROUND(H6+J6+L6,4))</f>
      </c>
      <c r="O6" s="13">
        <f>IF(G6="","",H6*IF(I6&lt;'Parametreler'!$C$11,0,MIN(I6,'Parametreler'!$C$12))+J6*IF(K6&lt;'Parametreler'!$C$11,0,MIN(K6,'Parametreler'!$C$12))+L6*IF(M6&lt;'Parametreler'!$C$11,0,MIN(M6,'Parametreler'!$C$12)))</f>
      </c>
      <c r="P6" s="10">
        <f>IF(O6="","",ROUND(G6*O6*'Parametreler'!$C$10,2))</f>
      </c>
      <c r="Q6" s="10">
        <f>IF(P6="","",ROUND(P6*'Parametreler'!$C$15,2))</f>
      </c>
      <c r="R6" s="13">
        <f>IF(Q6="","",IFERROR(Q6/SUM($Q$6:$Q$65),0))</f>
      </c>
      <c r="S6" s="14"/>
    </row>
    <row r="7" spans="1:19" x14ac:dyDescent="0.25">
      <c r="A7" s="6">
        <v>2</v>
      </c>
      <c r="B7" s="7" t="s">
        <v>25</v>
      </c>
      <c r="C7" s="7" t="s">
        <v>26</v>
      </c>
      <c r="D7" s="7" t="s">
        <v>24</v>
      </c>
      <c r="E7" s="8">
        <v>45000</v>
      </c>
      <c r="F7" s="9">
        <v>1.5</v>
      </c>
      <c r="G7" s="10">
        <f>IF(OR(C7="",E7=""),"",ROUND(E7*F7,2))</f>
      </c>
      <c r="H7" s="11">
        <v>0.6</v>
      </c>
      <c r="I7" s="11">
        <v>1.25</v>
      </c>
      <c r="J7" s="11">
        <v>0.4</v>
      </c>
      <c r="K7" s="11">
        <v>1</v>
      </c>
      <c r="L7" s="15"/>
      <c r="M7" s="15"/>
      <c r="N7" s="12">
        <f>IF(C7="","",ROUND(H7+J7+L7,4))</f>
      </c>
      <c r="O7" s="13">
        <f>IF(G7="","",H7*IF(I7&lt;'Parametreler'!$C$11,0,MIN(I7,'Parametreler'!$C$12))+J7*IF(K7&lt;'Parametreler'!$C$11,0,MIN(K7,'Parametreler'!$C$12))+L7*IF(M7&lt;'Parametreler'!$C$11,0,MIN(M7,'Parametreler'!$C$12)))</f>
      </c>
      <c r="P7" s="10">
        <f>IF(O7="","",ROUND(G7*O7*'Parametreler'!$C$10,2))</f>
      </c>
      <c r="Q7" s="10">
        <f>IF(P7="","",ROUND(P7*'Parametreler'!$C$15,2))</f>
      </c>
      <c r="R7" s="13">
        <f>IF(Q7="","",IFERROR(Q7/SUM($Q$6:$Q$65),0))</f>
      </c>
      <c r="S7" s="14"/>
    </row>
    <row r="8" spans="1:19" x14ac:dyDescent="0.25">
      <c r="A8" s="6">
        <v>3</v>
      </c>
      <c r="B8" s="7" t="s">
        <v>27</v>
      </c>
      <c r="C8" s="7" t="s">
        <v>28</v>
      </c>
      <c r="D8" s="7" t="s">
        <v>29</v>
      </c>
      <c r="E8" s="8">
        <v>85000</v>
      </c>
      <c r="F8" s="9">
        <v>2.5</v>
      </c>
      <c r="G8" s="10">
        <f>IF(OR(C8="",E8=""),"",ROUND(E8*F8,2))</f>
      </c>
      <c r="H8" s="11">
        <v>0.4</v>
      </c>
      <c r="I8" s="11">
        <v>0.9</v>
      </c>
      <c r="J8" s="11">
        <v>0.4</v>
      </c>
      <c r="K8" s="11">
        <v>0.85</v>
      </c>
      <c r="L8" s="11">
        <v>0.2</v>
      </c>
      <c r="M8" s="11">
        <v>1.05</v>
      </c>
      <c r="N8" s="12">
        <f>IF(C8="","",ROUND(H8+J8+L8,4))</f>
      </c>
      <c r="O8" s="13">
        <f>IF(G8="","",H8*IF(I8&lt;'Parametreler'!$C$11,0,MIN(I8,'Parametreler'!$C$12))+J8*IF(K8&lt;'Parametreler'!$C$11,0,MIN(K8,'Parametreler'!$C$12))+L8*IF(M8&lt;'Parametreler'!$C$11,0,MIN(M8,'Parametreler'!$C$12)))</f>
      </c>
      <c r="P8" s="10">
        <f>IF(O8="","",ROUND(G8*O8*'Parametreler'!$C$10,2))</f>
      </c>
      <c r="Q8" s="10">
        <f>IF(P8="","",ROUND(P8*'Parametreler'!$C$15,2))</f>
      </c>
      <c r="R8" s="13">
        <f>IF(Q8="","",IFERROR(Q8/SUM($Q$6:$Q$65),0))</f>
      </c>
      <c r="S8" s="14"/>
    </row>
    <row r="9" spans="1:19" x14ac:dyDescent="0.25">
      <c r="A9" s="6">
        <v>4</v>
      </c>
      <c r="B9" s="7" t="s">
        <v>30</v>
      </c>
      <c r="C9" s="7" t="s">
        <v>31</v>
      </c>
      <c r="D9" s="7" t="s">
        <v>32</v>
      </c>
      <c r="E9" s="8">
        <v>38000</v>
      </c>
      <c r="F9" s="9">
        <v>1</v>
      </c>
      <c r="G9" s="10">
        <f>IF(OR(C9="",E9=""),"",ROUND(E9*F9,2))</f>
      </c>
      <c r="H9" s="11">
        <v>0.7</v>
      </c>
      <c r="I9" s="11">
        <v>0.78</v>
      </c>
      <c r="J9" s="11">
        <v>0.3</v>
      </c>
      <c r="K9" s="11">
        <v>0.9</v>
      </c>
      <c r="L9" s="15"/>
      <c r="M9" s="15"/>
      <c r="N9" s="12">
        <f>IF(C9="","",ROUND(H9+J9+L9,4))</f>
      </c>
      <c r="O9" s="13">
        <f>IF(G9="","",H9*IF(I9&lt;'Parametreler'!$C$11,0,MIN(I9,'Parametreler'!$C$12))+J9*IF(K9&lt;'Parametreler'!$C$11,0,MIN(K9,'Parametreler'!$C$12))+L9*IF(M9&lt;'Parametreler'!$C$11,0,MIN(M9,'Parametreler'!$C$12)))</f>
      </c>
      <c r="P9" s="10">
        <f>IF(O9="","",ROUND(G9*O9*'Parametreler'!$C$10,2))</f>
      </c>
      <c r="Q9" s="10">
        <f>IF(P9="","",ROUND(P9*'Parametreler'!$C$15,2))</f>
      </c>
      <c r="R9" s="13">
        <f>IF(Q9="","",IFERROR(Q9/SUM($Q$6:$Q$65),0))</f>
      </c>
      <c r="S9" s="14"/>
    </row>
    <row r="10" spans="1:19" x14ac:dyDescent="0.25">
      <c r="A10" s="6">
        <v>5</v>
      </c>
      <c r="B10" s="7" t="s">
        <v>33</v>
      </c>
      <c r="C10" s="7" t="s">
        <v>34</v>
      </c>
      <c r="D10" s="7" t="s">
        <v>35</v>
      </c>
      <c r="E10" s="8">
        <v>52000</v>
      </c>
      <c r="F10" s="9">
        <v>1.5</v>
      </c>
      <c r="G10" s="10">
        <f>IF(OR(C10="",E10=""),"",ROUND(E10*F10,2))</f>
      </c>
      <c r="H10" s="11">
        <v>0.5</v>
      </c>
      <c r="I10" s="11">
        <v>1</v>
      </c>
      <c r="J10" s="11">
        <v>0.5</v>
      </c>
      <c r="K10" s="11">
        <v>1.15</v>
      </c>
      <c r="L10" s="15"/>
      <c r="M10" s="15"/>
      <c r="N10" s="12">
        <f>IF(C10="","",ROUND(H10+J10+L10,4))</f>
      </c>
      <c r="O10" s="13">
        <f>IF(G10="","",H10*IF(I10&lt;'Parametreler'!$C$11,0,MIN(I10,'Parametreler'!$C$12))+J10*IF(K10&lt;'Parametreler'!$C$11,0,MIN(K10,'Parametreler'!$C$12))+L10*IF(M10&lt;'Parametreler'!$C$11,0,MIN(M10,'Parametreler'!$C$12)))</f>
      </c>
      <c r="P10" s="10">
        <f>IF(O10="","",ROUND(G10*O10*'Parametreler'!$C$10,2))</f>
      </c>
      <c r="Q10" s="10">
        <f>IF(P10="","",ROUND(P10*'Parametreler'!$C$15,2))</f>
      </c>
      <c r="R10" s="13">
        <f>IF(Q10="","",IFERROR(Q10/SUM($Q$6:$Q$65),0))</f>
      </c>
      <c r="S10" s="14"/>
    </row>
    <row r="11" spans="1:19" x14ac:dyDescent="0.25">
      <c r="A11" s="6">
        <v>6</v>
      </c>
      <c r="B11" s="16"/>
      <c r="C11" s="16"/>
      <c r="D11" s="16"/>
      <c r="E11" s="17"/>
      <c r="F11" s="18"/>
      <c r="G11" s="10">
        <f>IF(OR(C11="",E11=""),"",ROUND(E11*F11,2))</f>
      </c>
      <c r="H11" s="15"/>
      <c r="I11" s="15"/>
      <c r="J11" s="15"/>
      <c r="K11" s="15"/>
      <c r="L11" s="15"/>
      <c r="M11" s="15"/>
      <c r="N11" s="12">
        <f>IF(C11="","",ROUND(H11+J11+L11,4))</f>
      </c>
      <c r="O11" s="13">
        <f>IF(G11="","",H11*IF(I11&lt;'Parametreler'!$C$11,0,MIN(I11,'Parametreler'!$C$12))+J11*IF(K11&lt;'Parametreler'!$C$11,0,MIN(K11,'Parametreler'!$C$12))+L11*IF(M11&lt;'Parametreler'!$C$11,0,MIN(M11,'Parametreler'!$C$12)))</f>
      </c>
      <c r="P11" s="10">
        <f>IF(O11="","",ROUND(G11*O11*'Parametreler'!$C$10,2))</f>
      </c>
      <c r="Q11" s="10">
        <f>IF(P11="","",ROUND(P11*'Parametreler'!$C$15,2))</f>
      </c>
      <c r="R11" s="13">
        <f>IF(Q11="","",IFERROR(Q11/SUM($Q$6:$Q$65),0))</f>
      </c>
      <c r="S11" s="14"/>
    </row>
    <row r="12" spans="1:19" x14ac:dyDescent="0.25">
      <c r="A12" s="6">
        <v>7</v>
      </c>
      <c r="B12" s="16"/>
      <c r="C12" s="16"/>
      <c r="D12" s="16"/>
      <c r="E12" s="17"/>
      <c r="F12" s="18"/>
      <c r="G12" s="10">
        <f>IF(OR(C12="",E12=""),"",ROUND(E12*F12,2))</f>
      </c>
      <c r="H12" s="15"/>
      <c r="I12" s="15"/>
      <c r="J12" s="15"/>
      <c r="K12" s="15"/>
      <c r="L12" s="15"/>
      <c r="M12" s="15"/>
      <c r="N12" s="12">
        <f>IF(C12="","",ROUND(H12+J12+L12,4))</f>
      </c>
      <c r="O12" s="13">
        <f>IF(G12="","",H12*IF(I12&lt;'Parametreler'!$C$11,0,MIN(I12,'Parametreler'!$C$12))+J12*IF(K12&lt;'Parametreler'!$C$11,0,MIN(K12,'Parametreler'!$C$12))+L12*IF(M12&lt;'Parametreler'!$C$11,0,MIN(M12,'Parametreler'!$C$12)))</f>
      </c>
      <c r="P12" s="10">
        <f>IF(O12="","",ROUND(G12*O12*'Parametreler'!$C$10,2))</f>
      </c>
      <c r="Q12" s="10">
        <f>IF(P12="","",ROUND(P12*'Parametreler'!$C$15,2))</f>
      </c>
      <c r="R12" s="13">
        <f>IF(Q12="","",IFERROR(Q12/SUM($Q$6:$Q$65),0))</f>
      </c>
      <c r="S12" s="14"/>
    </row>
    <row r="13" spans="1:19" x14ac:dyDescent="0.25">
      <c r="A13" s="6">
        <v>8</v>
      </c>
      <c r="B13" s="16"/>
      <c r="C13" s="16"/>
      <c r="D13" s="16"/>
      <c r="E13" s="17"/>
      <c r="F13" s="18"/>
      <c r="G13" s="10">
        <f>IF(OR(C13="",E13=""),"",ROUND(E13*F13,2))</f>
      </c>
      <c r="H13" s="15"/>
      <c r="I13" s="15"/>
      <c r="J13" s="15"/>
      <c r="K13" s="15"/>
      <c r="L13" s="15"/>
      <c r="M13" s="15"/>
      <c r="N13" s="12">
        <f>IF(C13="","",ROUND(H13+J13+L13,4))</f>
      </c>
      <c r="O13" s="13">
        <f>IF(G13="","",H13*IF(I13&lt;'Parametreler'!$C$11,0,MIN(I13,'Parametreler'!$C$12))+J13*IF(K13&lt;'Parametreler'!$C$11,0,MIN(K13,'Parametreler'!$C$12))+L13*IF(M13&lt;'Parametreler'!$C$11,0,MIN(M13,'Parametreler'!$C$12)))</f>
      </c>
      <c r="P13" s="10">
        <f>IF(O13="","",ROUND(G13*O13*'Parametreler'!$C$10,2))</f>
      </c>
      <c r="Q13" s="10">
        <f>IF(P13="","",ROUND(P13*'Parametreler'!$C$15,2))</f>
      </c>
      <c r="R13" s="13">
        <f>IF(Q13="","",IFERROR(Q13/SUM($Q$6:$Q$65),0))</f>
      </c>
      <c r="S13" s="14"/>
    </row>
    <row r="14" spans="1:19" x14ac:dyDescent="0.25">
      <c r="A14" s="6">
        <v>9</v>
      </c>
      <c r="B14" s="16"/>
      <c r="C14" s="16"/>
      <c r="D14" s="16"/>
      <c r="E14" s="17"/>
      <c r="F14" s="18"/>
      <c r="G14" s="10">
        <f>IF(OR(C14="",E14=""),"",ROUND(E14*F14,2))</f>
      </c>
      <c r="H14" s="15"/>
      <c r="I14" s="15"/>
      <c r="J14" s="15"/>
      <c r="K14" s="15"/>
      <c r="L14" s="15"/>
      <c r="M14" s="15"/>
      <c r="N14" s="12">
        <f>IF(C14="","",ROUND(H14+J14+L14,4))</f>
      </c>
      <c r="O14" s="13">
        <f>IF(G14="","",H14*IF(I14&lt;'Parametreler'!$C$11,0,MIN(I14,'Parametreler'!$C$12))+J14*IF(K14&lt;'Parametreler'!$C$11,0,MIN(K14,'Parametreler'!$C$12))+L14*IF(M14&lt;'Parametreler'!$C$11,0,MIN(M14,'Parametreler'!$C$12)))</f>
      </c>
      <c r="P14" s="10">
        <f>IF(O14="","",ROUND(G14*O14*'Parametreler'!$C$10,2))</f>
      </c>
      <c r="Q14" s="10">
        <f>IF(P14="","",ROUND(P14*'Parametreler'!$C$15,2))</f>
      </c>
      <c r="R14" s="13">
        <f>IF(Q14="","",IFERROR(Q14/SUM($Q$6:$Q$65),0))</f>
      </c>
      <c r="S14" s="14"/>
    </row>
    <row r="15" spans="1:19" x14ac:dyDescent="0.25">
      <c r="A15" s="6">
        <v>10</v>
      </c>
      <c r="B15" s="16"/>
      <c r="C15" s="16"/>
      <c r="D15" s="16"/>
      <c r="E15" s="17"/>
      <c r="F15" s="18"/>
      <c r="G15" s="10">
        <f>IF(OR(C15="",E15=""),"",ROUND(E15*F15,2))</f>
      </c>
      <c r="H15" s="15"/>
      <c r="I15" s="15"/>
      <c r="J15" s="15"/>
      <c r="K15" s="15"/>
      <c r="L15" s="15"/>
      <c r="M15" s="15"/>
      <c r="N15" s="12">
        <f>IF(C15="","",ROUND(H15+J15+L15,4))</f>
      </c>
      <c r="O15" s="13">
        <f>IF(G15="","",H15*IF(I15&lt;'Parametreler'!$C$11,0,MIN(I15,'Parametreler'!$C$12))+J15*IF(K15&lt;'Parametreler'!$C$11,0,MIN(K15,'Parametreler'!$C$12))+L15*IF(M15&lt;'Parametreler'!$C$11,0,MIN(M15,'Parametreler'!$C$12)))</f>
      </c>
      <c r="P15" s="10">
        <f>IF(O15="","",ROUND(G15*O15*'Parametreler'!$C$10,2))</f>
      </c>
      <c r="Q15" s="10">
        <f>IF(P15="","",ROUND(P15*'Parametreler'!$C$15,2))</f>
      </c>
      <c r="R15" s="13">
        <f>IF(Q15="","",IFERROR(Q15/SUM($Q$6:$Q$65),0))</f>
      </c>
      <c r="S15" s="14"/>
    </row>
    <row r="16" spans="1:19" x14ac:dyDescent="0.25">
      <c r="A16" s="6">
        <v>11</v>
      </c>
      <c r="B16" s="16"/>
      <c r="C16" s="16"/>
      <c r="D16" s="16"/>
      <c r="E16" s="17"/>
      <c r="F16" s="18"/>
      <c r="G16" s="10">
        <f>IF(OR(C16="",E16=""),"",ROUND(E16*F16,2))</f>
      </c>
      <c r="H16" s="15"/>
      <c r="I16" s="15"/>
      <c r="J16" s="15"/>
      <c r="K16" s="15"/>
      <c r="L16" s="15"/>
      <c r="M16" s="15"/>
      <c r="N16" s="12">
        <f>IF(C16="","",ROUND(H16+J16+L16,4))</f>
      </c>
      <c r="O16" s="13">
        <f>IF(G16="","",H16*IF(I16&lt;'Parametreler'!$C$11,0,MIN(I16,'Parametreler'!$C$12))+J16*IF(K16&lt;'Parametreler'!$C$11,0,MIN(K16,'Parametreler'!$C$12))+L16*IF(M16&lt;'Parametreler'!$C$11,0,MIN(M16,'Parametreler'!$C$12)))</f>
      </c>
      <c r="P16" s="10">
        <f>IF(O16="","",ROUND(G16*O16*'Parametreler'!$C$10,2))</f>
      </c>
      <c r="Q16" s="10">
        <f>IF(P16="","",ROUND(P16*'Parametreler'!$C$15,2))</f>
      </c>
      <c r="R16" s="13">
        <f>IF(Q16="","",IFERROR(Q16/SUM($Q$6:$Q$65),0))</f>
      </c>
      <c r="S16" s="14"/>
    </row>
    <row r="17" spans="1:19" x14ac:dyDescent="0.25">
      <c r="A17" s="6">
        <v>12</v>
      </c>
      <c r="B17" s="16"/>
      <c r="C17" s="16"/>
      <c r="D17" s="16"/>
      <c r="E17" s="17"/>
      <c r="F17" s="18"/>
      <c r="G17" s="10">
        <f>IF(OR(C17="",E17=""),"",ROUND(E17*F17,2))</f>
      </c>
      <c r="H17" s="15"/>
      <c r="I17" s="15"/>
      <c r="J17" s="15"/>
      <c r="K17" s="15"/>
      <c r="L17" s="15"/>
      <c r="M17" s="15"/>
      <c r="N17" s="12">
        <f>IF(C17="","",ROUND(H17+J17+L17,4))</f>
      </c>
      <c r="O17" s="13">
        <f>IF(G17="","",H17*IF(I17&lt;'Parametreler'!$C$11,0,MIN(I17,'Parametreler'!$C$12))+J17*IF(K17&lt;'Parametreler'!$C$11,0,MIN(K17,'Parametreler'!$C$12))+L17*IF(M17&lt;'Parametreler'!$C$11,0,MIN(M17,'Parametreler'!$C$12)))</f>
      </c>
      <c r="P17" s="10">
        <f>IF(O17="","",ROUND(G17*O17*'Parametreler'!$C$10,2))</f>
      </c>
      <c r="Q17" s="10">
        <f>IF(P17="","",ROUND(P17*'Parametreler'!$C$15,2))</f>
      </c>
      <c r="R17" s="13">
        <f>IF(Q17="","",IFERROR(Q17/SUM($Q$6:$Q$65),0))</f>
      </c>
      <c r="S17" s="14"/>
    </row>
    <row r="18" spans="1:19" x14ac:dyDescent="0.25">
      <c r="A18" s="6">
        <v>13</v>
      </c>
      <c r="B18" s="16"/>
      <c r="C18" s="16"/>
      <c r="D18" s="16"/>
      <c r="E18" s="17"/>
      <c r="F18" s="18"/>
      <c r="G18" s="10">
        <f>IF(OR(C18="",E18=""),"",ROUND(E18*F18,2))</f>
      </c>
      <c r="H18" s="15"/>
      <c r="I18" s="15"/>
      <c r="J18" s="15"/>
      <c r="K18" s="15"/>
      <c r="L18" s="15"/>
      <c r="M18" s="15"/>
      <c r="N18" s="12">
        <f>IF(C18="","",ROUND(H18+J18+L18,4))</f>
      </c>
      <c r="O18" s="13">
        <f>IF(G18="","",H18*IF(I18&lt;'Parametreler'!$C$11,0,MIN(I18,'Parametreler'!$C$12))+J18*IF(K18&lt;'Parametreler'!$C$11,0,MIN(K18,'Parametreler'!$C$12))+L18*IF(M18&lt;'Parametreler'!$C$11,0,MIN(M18,'Parametreler'!$C$12)))</f>
      </c>
      <c r="P18" s="10">
        <f>IF(O18="","",ROUND(G18*O18*'Parametreler'!$C$10,2))</f>
      </c>
      <c r="Q18" s="10">
        <f>IF(P18="","",ROUND(P18*'Parametreler'!$C$15,2))</f>
      </c>
      <c r="R18" s="13">
        <f>IF(Q18="","",IFERROR(Q18/SUM($Q$6:$Q$65),0))</f>
      </c>
      <c r="S18" s="14"/>
    </row>
    <row r="19" spans="1:19" x14ac:dyDescent="0.25">
      <c r="A19" s="6">
        <v>14</v>
      </c>
      <c r="B19" s="16"/>
      <c r="C19" s="16"/>
      <c r="D19" s="16"/>
      <c r="E19" s="17"/>
      <c r="F19" s="18"/>
      <c r="G19" s="10">
        <f>IF(OR(C19="",E19=""),"",ROUND(E19*F19,2))</f>
      </c>
      <c r="H19" s="15"/>
      <c r="I19" s="15"/>
      <c r="J19" s="15"/>
      <c r="K19" s="15"/>
      <c r="L19" s="15"/>
      <c r="M19" s="15"/>
      <c r="N19" s="12">
        <f>IF(C19="","",ROUND(H19+J19+L19,4))</f>
      </c>
      <c r="O19" s="13">
        <f>IF(G19="","",H19*IF(I19&lt;'Parametreler'!$C$11,0,MIN(I19,'Parametreler'!$C$12))+J19*IF(K19&lt;'Parametreler'!$C$11,0,MIN(K19,'Parametreler'!$C$12))+L19*IF(M19&lt;'Parametreler'!$C$11,0,MIN(M19,'Parametreler'!$C$12)))</f>
      </c>
      <c r="P19" s="10">
        <f>IF(O19="","",ROUND(G19*O19*'Parametreler'!$C$10,2))</f>
      </c>
      <c r="Q19" s="10">
        <f>IF(P19="","",ROUND(P19*'Parametreler'!$C$15,2))</f>
      </c>
      <c r="R19" s="13">
        <f>IF(Q19="","",IFERROR(Q19/SUM($Q$6:$Q$65),0))</f>
      </c>
      <c r="S19" s="14"/>
    </row>
    <row r="20" spans="1:19" x14ac:dyDescent="0.25">
      <c r="A20" s="6">
        <v>15</v>
      </c>
      <c r="B20" s="16"/>
      <c r="C20" s="16"/>
      <c r="D20" s="16"/>
      <c r="E20" s="17"/>
      <c r="F20" s="18"/>
      <c r="G20" s="10">
        <f>IF(OR(C20="",E20=""),"",ROUND(E20*F20,2))</f>
      </c>
      <c r="H20" s="15"/>
      <c r="I20" s="15"/>
      <c r="J20" s="15"/>
      <c r="K20" s="15"/>
      <c r="L20" s="15"/>
      <c r="M20" s="15"/>
      <c r="N20" s="12">
        <f>IF(C20="","",ROUND(H20+J20+L20,4))</f>
      </c>
      <c r="O20" s="13">
        <f>IF(G20="","",H20*IF(I20&lt;'Parametreler'!$C$11,0,MIN(I20,'Parametreler'!$C$12))+J20*IF(K20&lt;'Parametreler'!$C$11,0,MIN(K20,'Parametreler'!$C$12))+L20*IF(M20&lt;'Parametreler'!$C$11,0,MIN(M20,'Parametreler'!$C$12)))</f>
      </c>
      <c r="P20" s="10">
        <f>IF(O20="","",ROUND(G20*O20*'Parametreler'!$C$10,2))</f>
      </c>
      <c r="Q20" s="10">
        <f>IF(P20="","",ROUND(P20*'Parametreler'!$C$15,2))</f>
      </c>
      <c r="R20" s="13">
        <f>IF(Q20="","",IFERROR(Q20/SUM($Q$6:$Q$65),0))</f>
      </c>
      <c r="S20" s="14"/>
    </row>
    <row r="21" spans="1:19" x14ac:dyDescent="0.25">
      <c r="A21" s="6">
        <v>16</v>
      </c>
      <c r="B21" s="16"/>
      <c r="C21" s="16"/>
      <c r="D21" s="16"/>
      <c r="E21" s="17"/>
      <c r="F21" s="18"/>
      <c r="G21" s="10">
        <f>IF(OR(C21="",E21=""),"",ROUND(E21*F21,2))</f>
      </c>
      <c r="H21" s="15"/>
      <c r="I21" s="15"/>
      <c r="J21" s="15"/>
      <c r="K21" s="15"/>
      <c r="L21" s="15"/>
      <c r="M21" s="15"/>
      <c r="N21" s="12">
        <f>IF(C21="","",ROUND(H21+J21+L21,4))</f>
      </c>
      <c r="O21" s="13">
        <f>IF(G21="","",H21*IF(I21&lt;'Parametreler'!$C$11,0,MIN(I21,'Parametreler'!$C$12))+J21*IF(K21&lt;'Parametreler'!$C$11,0,MIN(K21,'Parametreler'!$C$12))+L21*IF(M21&lt;'Parametreler'!$C$11,0,MIN(M21,'Parametreler'!$C$12)))</f>
      </c>
      <c r="P21" s="10">
        <f>IF(O21="","",ROUND(G21*O21*'Parametreler'!$C$10,2))</f>
      </c>
      <c r="Q21" s="10">
        <f>IF(P21="","",ROUND(P21*'Parametreler'!$C$15,2))</f>
      </c>
      <c r="R21" s="13">
        <f>IF(Q21="","",IFERROR(Q21/SUM($Q$6:$Q$65),0))</f>
      </c>
      <c r="S21" s="14"/>
    </row>
    <row r="22" spans="1:19" x14ac:dyDescent="0.25">
      <c r="A22" s="6">
        <v>17</v>
      </c>
      <c r="B22" s="16"/>
      <c r="C22" s="16"/>
      <c r="D22" s="16"/>
      <c r="E22" s="17"/>
      <c r="F22" s="18"/>
      <c r="G22" s="10">
        <f>IF(OR(C22="",E22=""),"",ROUND(E22*F22,2))</f>
      </c>
      <c r="H22" s="15"/>
      <c r="I22" s="15"/>
      <c r="J22" s="15"/>
      <c r="K22" s="15"/>
      <c r="L22" s="15"/>
      <c r="M22" s="15"/>
      <c r="N22" s="12">
        <f>IF(C22="","",ROUND(H22+J22+L22,4))</f>
      </c>
      <c r="O22" s="13">
        <f>IF(G22="","",H22*IF(I22&lt;'Parametreler'!$C$11,0,MIN(I22,'Parametreler'!$C$12))+J22*IF(K22&lt;'Parametreler'!$C$11,0,MIN(K22,'Parametreler'!$C$12))+L22*IF(M22&lt;'Parametreler'!$C$11,0,MIN(M22,'Parametreler'!$C$12)))</f>
      </c>
      <c r="P22" s="10">
        <f>IF(O22="","",ROUND(G22*O22*'Parametreler'!$C$10,2))</f>
      </c>
      <c r="Q22" s="10">
        <f>IF(P22="","",ROUND(P22*'Parametreler'!$C$15,2))</f>
      </c>
      <c r="R22" s="13">
        <f>IF(Q22="","",IFERROR(Q22/SUM($Q$6:$Q$65),0))</f>
      </c>
      <c r="S22" s="14"/>
    </row>
    <row r="23" spans="1:19" x14ac:dyDescent="0.25">
      <c r="A23" s="6">
        <v>18</v>
      </c>
      <c r="B23" s="16"/>
      <c r="C23" s="16"/>
      <c r="D23" s="16"/>
      <c r="E23" s="17"/>
      <c r="F23" s="18"/>
      <c r="G23" s="10">
        <f>IF(OR(C23="",E23=""),"",ROUND(E23*F23,2))</f>
      </c>
      <c r="H23" s="15"/>
      <c r="I23" s="15"/>
      <c r="J23" s="15"/>
      <c r="K23" s="15"/>
      <c r="L23" s="15"/>
      <c r="M23" s="15"/>
      <c r="N23" s="12">
        <f>IF(C23="","",ROUND(H23+J23+L23,4))</f>
      </c>
      <c r="O23" s="13">
        <f>IF(G23="","",H23*IF(I23&lt;'Parametreler'!$C$11,0,MIN(I23,'Parametreler'!$C$12))+J23*IF(K23&lt;'Parametreler'!$C$11,0,MIN(K23,'Parametreler'!$C$12))+L23*IF(M23&lt;'Parametreler'!$C$11,0,MIN(M23,'Parametreler'!$C$12)))</f>
      </c>
      <c r="P23" s="10">
        <f>IF(O23="","",ROUND(G23*O23*'Parametreler'!$C$10,2))</f>
      </c>
      <c r="Q23" s="10">
        <f>IF(P23="","",ROUND(P23*'Parametreler'!$C$15,2))</f>
      </c>
      <c r="R23" s="13">
        <f>IF(Q23="","",IFERROR(Q23/SUM($Q$6:$Q$65),0))</f>
      </c>
      <c r="S23" s="14"/>
    </row>
    <row r="24" spans="1:19" x14ac:dyDescent="0.25">
      <c r="A24" s="6">
        <v>19</v>
      </c>
      <c r="B24" s="16"/>
      <c r="C24" s="16"/>
      <c r="D24" s="16"/>
      <c r="E24" s="17"/>
      <c r="F24" s="18"/>
      <c r="G24" s="10">
        <f>IF(OR(C24="",E24=""),"",ROUND(E24*F24,2))</f>
      </c>
      <c r="H24" s="15"/>
      <c r="I24" s="15"/>
      <c r="J24" s="15"/>
      <c r="K24" s="15"/>
      <c r="L24" s="15"/>
      <c r="M24" s="15"/>
      <c r="N24" s="12">
        <f>IF(C24="","",ROUND(H24+J24+L24,4))</f>
      </c>
      <c r="O24" s="13">
        <f>IF(G24="","",H24*IF(I24&lt;'Parametreler'!$C$11,0,MIN(I24,'Parametreler'!$C$12))+J24*IF(K24&lt;'Parametreler'!$C$11,0,MIN(K24,'Parametreler'!$C$12))+L24*IF(M24&lt;'Parametreler'!$C$11,0,MIN(M24,'Parametreler'!$C$12)))</f>
      </c>
      <c r="P24" s="10">
        <f>IF(O24="","",ROUND(G24*O24*'Parametreler'!$C$10,2))</f>
      </c>
      <c r="Q24" s="10">
        <f>IF(P24="","",ROUND(P24*'Parametreler'!$C$15,2))</f>
      </c>
      <c r="R24" s="13">
        <f>IF(Q24="","",IFERROR(Q24/SUM($Q$6:$Q$65),0))</f>
      </c>
      <c r="S24" s="14"/>
    </row>
    <row r="25" spans="1:19" x14ac:dyDescent="0.25">
      <c r="A25" s="6">
        <v>20</v>
      </c>
      <c r="B25" s="16"/>
      <c r="C25" s="16"/>
      <c r="D25" s="16"/>
      <c r="E25" s="17"/>
      <c r="F25" s="18"/>
      <c r="G25" s="10">
        <f>IF(OR(C25="",E25=""),"",ROUND(E25*F25,2))</f>
      </c>
      <c r="H25" s="15"/>
      <c r="I25" s="15"/>
      <c r="J25" s="15"/>
      <c r="K25" s="15"/>
      <c r="L25" s="15"/>
      <c r="M25" s="15"/>
      <c r="N25" s="12">
        <f>IF(C25="","",ROUND(H25+J25+L25,4))</f>
      </c>
      <c r="O25" s="13">
        <f>IF(G25="","",H25*IF(I25&lt;'Parametreler'!$C$11,0,MIN(I25,'Parametreler'!$C$12))+J25*IF(K25&lt;'Parametreler'!$C$11,0,MIN(K25,'Parametreler'!$C$12))+L25*IF(M25&lt;'Parametreler'!$C$11,0,MIN(M25,'Parametreler'!$C$12)))</f>
      </c>
      <c r="P25" s="10">
        <f>IF(O25="","",ROUND(G25*O25*'Parametreler'!$C$10,2))</f>
      </c>
      <c r="Q25" s="10">
        <f>IF(P25="","",ROUND(P25*'Parametreler'!$C$15,2))</f>
      </c>
      <c r="R25" s="13">
        <f>IF(Q25="","",IFERROR(Q25/SUM($Q$6:$Q$65),0))</f>
      </c>
      <c r="S25" s="14"/>
    </row>
    <row r="26" spans="1:19" x14ac:dyDescent="0.25">
      <c r="A26" s="6">
        <v>21</v>
      </c>
      <c r="B26" s="16"/>
      <c r="C26" s="16"/>
      <c r="D26" s="16"/>
      <c r="E26" s="17"/>
      <c r="F26" s="18"/>
      <c r="G26" s="10">
        <f>IF(OR(C26="",E26=""),"",ROUND(E26*F26,2))</f>
      </c>
      <c r="H26" s="15"/>
      <c r="I26" s="15"/>
      <c r="J26" s="15"/>
      <c r="K26" s="15"/>
      <c r="L26" s="15"/>
      <c r="M26" s="15"/>
      <c r="N26" s="12">
        <f>IF(C26="","",ROUND(H26+J26+L26,4))</f>
      </c>
      <c r="O26" s="13">
        <f>IF(G26="","",H26*IF(I26&lt;'Parametreler'!$C$11,0,MIN(I26,'Parametreler'!$C$12))+J26*IF(K26&lt;'Parametreler'!$C$11,0,MIN(K26,'Parametreler'!$C$12))+L26*IF(M26&lt;'Parametreler'!$C$11,0,MIN(M26,'Parametreler'!$C$12)))</f>
      </c>
      <c r="P26" s="10">
        <f>IF(O26="","",ROUND(G26*O26*'Parametreler'!$C$10,2))</f>
      </c>
      <c r="Q26" s="10">
        <f>IF(P26="","",ROUND(P26*'Parametreler'!$C$15,2))</f>
      </c>
      <c r="R26" s="13">
        <f>IF(Q26="","",IFERROR(Q26/SUM($Q$6:$Q$65),0))</f>
      </c>
      <c r="S26" s="14"/>
    </row>
    <row r="27" spans="1:19" x14ac:dyDescent="0.25">
      <c r="A27" s="6">
        <v>22</v>
      </c>
      <c r="B27" s="16"/>
      <c r="C27" s="16"/>
      <c r="D27" s="16"/>
      <c r="E27" s="17"/>
      <c r="F27" s="18"/>
      <c r="G27" s="10">
        <f>IF(OR(C27="",E27=""),"",ROUND(E27*F27,2))</f>
      </c>
      <c r="H27" s="15"/>
      <c r="I27" s="15"/>
      <c r="J27" s="15"/>
      <c r="K27" s="15"/>
      <c r="L27" s="15"/>
      <c r="M27" s="15"/>
      <c r="N27" s="12">
        <f>IF(C27="","",ROUND(H27+J27+L27,4))</f>
      </c>
      <c r="O27" s="13">
        <f>IF(G27="","",H27*IF(I27&lt;'Parametreler'!$C$11,0,MIN(I27,'Parametreler'!$C$12))+J27*IF(K27&lt;'Parametreler'!$C$11,0,MIN(K27,'Parametreler'!$C$12))+L27*IF(M27&lt;'Parametreler'!$C$11,0,MIN(M27,'Parametreler'!$C$12)))</f>
      </c>
      <c r="P27" s="10">
        <f>IF(O27="","",ROUND(G27*O27*'Parametreler'!$C$10,2))</f>
      </c>
      <c r="Q27" s="10">
        <f>IF(P27="","",ROUND(P27*'Parametreler'!$C$15,2))</f>
      </c>
      <c r="R27" s="13">
        <f>IF(Q27="","",IFERROR(Q27/SUM($Q$6:$Q$65),0))</f>
      </c>
      <c r="S27" s="14"/>
    </row>
    <row r="28" spans="1:19" x14ac:dyDescent="0.25">
      <c r="A28" s="6">
        <v>23</v>
      </c>
      <c r="B28" s="16"/>
      <c r="C28" s="16"/>
      <c r="D28" s="16"/>
      <c r="E28" s="17"/>
      <c r="F28" s="18"/>
      <c r="G28" s="10">
        <f>IF(OR(C28="",E28=""),"",ROUND(E28*F28,2))</f>
      </c>
      <c r="H28" s="15"/>
      <c r="I28" s="15"/>
      <c r="J28" s="15"/>
      <c r="K28" s="15"/>
      <c r="L28" s="15"/>
      <c r="M28" s="15"/>
      <c r="N28" s="12">
        <f>IF(C28="","",ROUND(H28+J28+L28,4))</f>
      </c>
      <c r="O28" s="13">
        <f>IF(G28="","",H28*IF(I28&lt;'Parametreler'!$C$11,0,MIN(I28,'Parametreler'!$C$12))+J28*IF(K28&lt;'Parametreler'!$C$11,0,MIN(K28,'Parametreler'!$C$12))+L28*IF(M28&lt;'Parametreler'!$C$11,0,MIN(M28,'Parametreler'!$C$12)))</f>
      </c>
      <c r="P28" s="10">
        <f>IF(O28="","",ROUND(G28*O28*'Parametreler'!$C$10,2))</f>
      </c>
      <c r="Q28" s="10">
        <f>IF(P28="","",ROUND(P28*'Parametreler'!$C$15,2))</f>
      </c>
      <c r="R28" s="13">
        <f>IF(Q28="","",IFERROR(Q28/SUM($Q$6:$Q$65),0))</f>
      </c>
      <c r="S28" s="14"/>
    </row>
    <row r="29" spans="1:19" x14ac:dyDescent="0.25">
      <c r="A29" s="6">
        <v>24</v>
      </c>
      <c r="B29" s="16"/>
      <c r="C29" s="16"/>
      <c r="D29" s="16"/>
      <c r="E29" s="17"/>
      <c r="F29" s="18"/>
      <c r="G29" s="10">
        <f>IF(OR(C29="",E29=""),"",ROUND(E29*F29,2))</f>
      </c>
      <c r="H29" s="15"/>
      <c r="I29" s="15"/>
      <c r="J29" s="15"/>
      <c r="K29" s="15"/>
      <c r="L29" s="15"/>
      <c r="M29" s="15"/>
      <c r="N29" s="12">
        <f>IF(C29="","",ROUND(H29+J29+L29,4))</f>
      </c>
      <c r="O29" s="13">
        <f>IF(G29="","",H29*IF(I29&lt;'Parametreler'!$C$11,0,MIN(I29,'Parametreler'!$C$12))+J29*IF(K29&lt;'Parametreler'!$C$11,0,MIN(K29,'Parametreler'!$C$12))+L29*IF(M29&lt;'Parametreler'!$C$11,0,MIN(M29,'Parametreler'!$C$12)))</f>
      </c>
      <c r="P29" s="10">
        <f>IF(O29="","",ROUND(G29*O29*'Parametreler'!$C$10,2))</f>
      </c>
      <c r="Q29" s="10">
        <f>IF(P29="","",ROUND(P29*'Parametreler'!$C$15,2))</f>
      </c>
      <c r="R29" s="13">
        <f>IF(Q29="","",IFERROR(Q29/SUM($Q$6:$Q$65),0))</f>
      </c>
      <c r="S29" s="14"/>
    </row>
    <row r="30" spans="1:19" x14ac:dyDescent="0.25">
      <c r="A30" s="6">
        <v>25</v>
      </c>
      <c r="B30" s="16"/>
      <c r="C30" s="16"/>
      <c r="D30" s="16"/>
      <c r="E30" s="17"/>
      <c r="F30" s="18"/>
      <c r="G30" s="10">
        <f>IF(OR(C30="",E30=""),"",ROUND(E30*F30,2))</f>
      </c>
      <c r="H30" s="15"/>
      <c r="I30" s="15"/>
      <c r="J30" s="15"/>
      <c r="K30" s="15"/>
      <c r="L30" s="15"/>
      <c r="M30" s="15"/>
      <c r="N30" s="12">
        <f>IF(C30="","",ROUND(H30+J30+L30,4))</f>
      </c>
      <c r="O30" s="13">
        <f>IF(G30="","",H30*IF(I30&lt;'Parametreler'!$C$11,0,MIN(I30,'Parametreler'!$C$12))+J30*IF(K30&lt;'Parametreler'!$C$11,0,MIN(K30,'Parametreler'!$C$12))+L30*IF(M30&lt;'Parametreler'!$C$11,0,MIN(M30,'Parametreler'!$C$12)))</f>
      </c>
      <c r="P30" s="10">
        <f>IF(O30="","",ROUND(G30*O30*'Parametreler'!$C$10,2))</f>
      </c>
      <c r="Q30" s="10">
        <f>IF(P30="","",ROUND(P30*'Parametreler'!$C$15,2))</f>
      </c>
      <c r="R30" s="13">
        <f>IF(Q30="","",IFERROR(Q30/SUM($Q$6:$Q$65),0))</f>
      </c>
      <c r="S30" s="14"/>
    </row>
    <row r="31" spans="1:19" x14ac:dyDescent="0.25">
      <c r="A31" s="6">
        <v>26</v>
      </c>
      <c r="B31" s="16"/>
      <c r="C31" s="16"/>
      <c r="D31" s="16"/>
      <c r="E31" s="17"/>
      <c r="F31" s="18"/>
      <c r="G31" s="10">
        <f>IF(OR(C31="",E31=""),"",ROUND(E31*F31,2))</f>
      </c>
      <c r="H31" s="15"/>
      <c r="I31" s="15"/>
      <c r="J31" s="15"/>
      <c r="K31" s="15"/>
      <c r="L31" s="15"/>
      <c r="M31" s="15"/>
      <c r="N31" s="12">
        <f>IF(C31="","",ROUND(H31+J31+L31,4))</f>
      </c>
      <c r="O31" s="13">
        <f>IF(G31="","",H31*IF(I31&lt;'Parametreler'!$C$11,0,MIN(I31,'Parametreler'!$C$12))+J31*IF(K31&lt;'Parametreler'!$C$11,0,MIN(K31,'Parametreler'!$C$12))+L31*IF(M31&lt;'Parametreler'!$C$11,0,MIN(M31,'Parametreler'!$C$12)))</f>
      </c>
      <c r="P31" s="10">
        <f>IF(O31="","",ROUND(G31*O31*'Parametreler'!$C$10,2))</f>
      </c>
      <c r="Q31" s="10">
        <f>IF(P31="","",ROUND(P31*'Parametreler'!$C$15,2))</f>
      </c>
      <c r="R31" s="13">
        <f>IF(Q31="","",IFERROR(Q31/SUM($Q$6:$Q$65),0))</f>
      </c>
      <c r="S31" s="14"/>
    </row>
    <row r="32" spans="1:19" x14ac:dyDescent="0.25">
      <c r="A32" s="6">
        <v>27</v>
      </c>
      <c r="B32" s="16"/>
      <c r="C32" s="16"/>
      <c r="D32" s="16"/>
      <c r="E32" s="17"/>
      <c r="F32" s="18"/>
      <c r="G32" s="10">
        <f>IF(OR(C32="",E32=""),"",ROUND(E32*F32,2))</f>
      </c>
      <c r="H32" s="15"/>
      <c r="I32" s="15"/>
      <c r="J32" s="15"/>
      <c r="K32" s="15"/>
      <c r="L32" s="15"/>
      <c r="M32" s="15"/>
      <c r="N32" s="12">
        <f>IF(C32="","",ROUND(H32+J32+L32,4))</f>
      </c>
      <c r="O32" s="13">
        <f>IF(G32="","",H32*IF(I32&lt;'Parametreler'!$C$11,0,MIN(I32,'Parametreler'!$C$12))+J32*IF(K32&lt;'Parametreler'!$C$11,0,MIN(K32,'Parametreler'!$C$12))+L32*IF(M32&lt;'Parametreler'!$C$11,0,MIN(M32,'Parametreler'!$C$12)))</f>
      </c>
      <c r="P32" s="10">
        <f>IF(O32="","",ROUND(G32*O32*'Parametreler'!$C$10,2))</f>
      </c>
      <c r="Q32" s="10">
        <f>IF(P32="","",ROUND(P32*'Parametreler'!$C$15,2))</f>
      </c>
      <c r="R32" s="13">
        <f>IF(Q32="","",IFERROR(Q32/SUM($Q$6:$Q$65),0))</f>
      </c>
      <c r="S32" s="14"/>
    </row>
    <row r="33" spans="1:19" x14ac:dyDescent="0.25">
      <c r="A33" s="6">
        <v>28</v>
      </c>
      <c r="B33" s="16"/>
      <c r="C33" s="16"/>
      <c r="D33" s="16"/>
      <c r="E33" s="17"/>
      <c r="F33" s="18"/>
      <c r="G33" s="10">
        <f>IF(OR(C33="",E33=""),"",ROUND(E33*F33,2))</f>
      </c>
      <c r="H33" s="15"/>
      <c r="I33" s="15"/>
      <c r="J33" s="15"/>
      <c r="K33" s="15"/>
      <c r="L33" s="15"/>
      <c r="M33" s="15"/>
      <c r="N33" s="12">
        <f>IF(C33="","",ROUND(H33+J33+L33,4))</f>
      </c>
      <c r="O33" s="13">
        <f>IF(G33="","",H33*IF(I33&lt;'Parametreler'!$C$11,0,MIN(I33,'Parametreler'!$C$12))+J33*IF(K33&lt;'Parametreler'!$C$11,0,MIN(K33,'Parametreler'!$C$12))+L33*IF(M33&lt;'Parametreler'!$C$11,0,MIN(M33,'Parametreler'!$C$12)))</f>
      </c>
      <c r="P33" s="10">
        <f>IF(O33="","",ROUND(G33*O33*'Parametreler'!$C$10,2))</f>
      </c>
      <c r="Q33" s="10">
        <f>IF(P33="","",ROUND(P33*'Parametreler'!$C$15,2))</f>
      </c>
      <c r="R33" s="13">
        <f>IF(Q33="","",IFERROR(Q33/SUM($Q$6:$Q$65),0))</f>
      </c>
      <c r="S33" s="14"/>
    </row>
    <row r="34" spans="1:19" x14ac:dyDescent="0.25">
      <c r="A34" s="6">
        <v>29</v>
      </c>
      <c r="B34" s="16"/>
      <c r="C34" s="16"/>
      <c r="D34" s="16"/>
      <c r="E34" s="17"/>
      <c r="F34" s="18"/>
      <c r="G34" s="10">
        <f>IF(OR(C34="",E34=""),"",ROUND(E34*F34,2))</f>
      </c>
      <c r="H34" s="15"/>
      <c r="I34" s="15"/>
      <c r="J34" s="15"/>
      <c r="K34" s="15"/>
      <c r="L34" s="15"/>
      <c r="M34" s="15"/>
      <c r="N34" s="12">
        <f>IF(C34="","",ROUND(H34+J34+L34,4))</f>
      </c>
      <c r="O34" s="13">
        <f>IF(G34="","",H34*IF(I34&lt;'Parametreler'!$C$11,0,MIN(I34,'Parametreler'!$C$12))+J34*IF(K34&lt;'Parametreler'!$C$11,0,MIN(K34,'Parametreler'!$C$12))+L34*IF(M34&lt;'Parametreler'!$C$11,0,MIN(M34,'Parametreler'!$C$12)))</f>
      </c>
      <c r="P34" s="10">
        <f>IF(O34="","",ROUND(G34*O34*'Parametreler'!$C$10,2))</f>
      </c>
      <c r="Q34" s="10">
        <f>IF(P34="","",ROUND(P34*'Parametreler'!$C$15,2))</f>
      </c>
      <c r="R34" s="13">
        <f>IF(Q34="","",IFERROR(Q34/SUM($Q$6:$Q$65),0))</f>
      </c>
      <c r="S34" s="14"/>
    </row>
    <row r="35" spans="1:19" x14ac:dyDescent="0.25">
      <c r="A35" s="6">
        <v>30</v>
      </c>
      <c r="B35" s="16"/>
      <c r="C35" s="16"/>
      <c r="D35" s="16"/>
      <c r="E35" s="17"/>
      <c r="F35" s="18"/>
      <c r="G35" s="10">
        <f>IF(OR(C35="",E35=""),"",ROUND(E35*F35,2))</f>
      </c>
      <c r="H35" s="15"/>
      <c r="I35" s="15"/>
      <c r="J35" s="15"/>
      <c r="K35" s="15"/>
      <c r="L35" s="15"/>
      <c r="M35" s="15"/>
      <c r="N35" s="12">
        <f>IF(C35="","",ROUND(H35+J35+L35,4))</f>
      </c>
      <c r="O35" s="13">
        <f>IF(G35="","",H35*IF(I35&lt;'Parametreler'!$C$11,0,MIN(I35,'Parametreler'!$C$12))+J35*IF(K35&lt;'Parametreler'!$C$11,0,MIN(K35,'Parametreler'!$C$12))+L35*IF(M35&lt;'Parametreler'!$C$11,0,MIN(M35,'Parametreler'!$C$12)))</f>
      </c>
      <c r="P35" s="10">
        <f>IF(O35="","",ROUND(G35*O35*'Parametreler'!$C$10,2))</f>
      </c>
      <c r="Q35" s="10">
        <f>IF(P35="","",ROUND(P35*'Parametreler'!$C$15,2))</f>
      </c>
      <c r="R35" s="13">
        <f>IF(Q35="","",IFERROR(Q35/SUM($Q$6:$Q$65),0))</f>
      </c>
      <c r="S35" s="14"/>
    </row>
    <row r="36" spans="1:19" x14ac:dyDescent="0.25">
      <c r="A36" s="6">
        <v>31</v>
      </c>
      <c r="B36" s="16"/>
      <c r="C36" s="16"/>
      <c r="D36" s="16"/>
      <c r="E36" s="17"/>
      <c r="F36" s="18"/>
      <c r="G36" s="10">
        <f>IF(OR(C36="",E36=""),"",ROUND(E36*F36,2))</f>
      </c>
      <c r="H36" s="15"/>
      <c r="I36" s="15"/>
      <c r="J36" s="15"/>
      <c r="K36" s="15"/>
      <c r="L36" s="15"/>
      <c r="M36" s="15"/>
      <c r="N36" s="12">
        <f>IF(C36="","",ROUND(H36+J36+L36,4))</f>
      </c>
      <c r="O36" s="13">
        <f>IF(G36="","",H36*IF(I36&lt;'Parametreler'!$C$11,0,MIN(I36,'Parametreler'!$C$12))+J36*IF(K36&lt;'Parametreler'!$C$11,0,MIN(K36,'Parametreler'!$C$12))+L36*IF(M36&lt;'Parametreler'!$C$11,0,MIN(M36,'Parametreler'!$C$12)))</f>
      </c>
      <c r="P36" s="10">
        <f>IF(O36="","",ROUND(G36*O36*'Parametreler'!$C$10,2))</f>
      </c>
      <c r="Q36" s="10">
        <f>IF(P36="","",ROUND(P36*'Parametreler'!$C$15,2))</f>
      </c>
      <c r="R36" s="13">
        <f>IF(Q36="","",IFERROR(Q36/SUM($Q$6:$Q$65),0))</f>
      </c>
      <c r="S36" s="14"/>
    </row>
    <row r="37" spans="1:19" x14ac:dyDescent="0.25">
      <c r="A37" s="6">
        <v>32</v>
      </c>
      <c r="B37" s="16"/>
      <c r="C37" s="16"/>
      <c r="D37" s="16"/>
      <c r="E37" s="17"/>
      <c r="F37" s="18"/>
      <c r="G37" s="10">
        <f>IF(OR(C37="",E37=""),"",ROUND(E37*F37,2))</f>
      </c>
      <c r="H37" s="15"/>
      <c r="I37" s="15"/>
      <c r="J37" s="15"/>
      <c r="K37" s="15"/>
      <c r="L37" s="15"/>
      <c r="M37" s="15"/>
      <c r="N37" s="12">
        <f>IF(C37="","",ROUND(H37+J37+L37,4))</f>
      </c>
      <c r="O37" s="13">
        <f>IF(G37="","",H37*IF(I37&lt;'Parametreler'!$C$11,0,MIN(I37,'Parametreler'!$C$12))+J37*IF(K37&lt;'Parametreler'!$C$11,0,MIN(K37,'Parametreler'!$C$12))+L37*IF(M37&lt;'Parametreler'!$C$11,0,MIN(M37,'Parametreler'!$C$12)))</f>
      </c>
      <c r="P37" s="10">
        <f>IF(O37="","",ROUND(G37*O37*'Parametreler'!$C$10,2))</f>
      </c>
      <c r="Q37" s="10">
        <f>IF(P37="","",ROUND(P37*'Parametreler'!$C$15,2))</f>
      </c>
      <c r="R37" s="13">
        <f>IF(Q37="","",IFERROR(Q37/SUM($Q$6:$Q$65),0))</f>
      </c>
      <c r="S37" s="14"/>
    </row>
    <row r="38" spans="1:19" x14ac:dyDescent="0.25">
      <c r="A38" s="6">
        <v>33</v>
      </c>
      <c r="B38" s="16"/>
      <c r="C38" s="16"/>
      <c r="D38" s="16"/>
      <c r="E38" s="17"/>
      <c r="F38" s="18"/>
      <c r="G38" s="10">
        <f>IF(OR(C38="",E38=""),"",ROUND(E38*F38,2))</f>
      </c>
      <c r="H38" s="15"/>
      <c r="I38" s="15"/>
      <c r="J38" s="15"/>
      <c r="K38" s="15"/>
      <c r="L38" s="15"/>
      <c r="M38" s="15"/>
      <c r="N38" s="12">
        <f>IF(C38="","",ROUND(H38+J38+L38,4))</f>
      </c>
      <c r="O38" s="13">
        <f>IF(G38="","",H38*IF(I38&lt;'Parametreler'!$C$11,0,MIN(I38,'Parametreler'!$C$12))+J38*IF(K38&lt;'Parametreler'!$C$11,0,MIN(K38,'Parametreler'!$C$12))+L38*IF(M38&lt;'Parametreler'!$C$11,0,MIN(M38,'Parametreler'!$C$12)))</f>
      </c>
      <c r="P38" s="10">
        <f>IF(O38="","",ROUND(G38*O38*'Parametreler'!$C$10,2))</f>
      </c>
      <c r="Q38" s="10">
        <f>IF(P38="","",ROUND(P38*'Parametreler'!$C$15,2))</f>
      </c>
      <c r="R38" s="13">
        <f>IF(Q38="","",IFERROR(Q38/SUM($Q$6:$Q$65),0))</f>
      </c>
      <c r="S38" s="14"/>
    </row>
    <row r="39" spans="1:19" x14ac:dyDescent="0.25">
      <c r="A39" s="6">
        <v>34</v>
      </c>
      <c r="B39" s="16"/>
      <c r="C39" s="16"/>
      <c r="D39" s="16"/>
      <c r="E39" s="17"/>
      <c r="F39" s="18"/>
      <c r="G39" s="10">
        <f>IF(OR(C39="",E39=""),"",ROUND(E39*F39,2))</f>
      </c>
      <c r="H39" s="15"/>
      <c r="I39" s="15"/>
      <c r="J39" s="15"/>
      <c r="K39" s="15"/>
      <c r="L39" s="15"/>
      <c r="M39" s="15"/>
      <c r="N39" s="12">
        <f>IF(C39="","",ROUND(H39+J39+L39,4))</f>
      </c>
      <c r="O39" s="13">
        <f>IF(G39="","",H39*IF(I39&lt;'Parametreler'!$C$11,0,MIN(I39,'Parametreler'!$C$12))+J39*IF(K39&lt;'Parametreler'!$C$11,0,MIN(K39,'Parametreler'!$C$12))+L39*IF(M39&lt;'Parametreler'!$C$11,0,MIN(M39,'Parametreler'!$C$12)))</f>
      </c>
      <c r="P39" s="10">
        <f>IF(O39="","",ROUND(G39*O39*'Parametreler'!$C$10,2))</f>
      </c>
      <c r="Q39" s="10">
        <f>IF(P39="","",ROUND(P39*'Parametreler'!$C$15,2))</f>
      </c>
      <c r="R39" s="13">
        <f>IF(Q39="","",IFERROR(Q39/SUM($Q$6:$Q$65),0))</f>
      </c>
      <c r="S39" s="14"/>
    </row>
    <row r="40" spans="1:19" x14ac:dyDescent="0.25">
      <c r="A40" s="6">
        <v>35</v>
      </c>
      <c r="B40" s="16"/>
      <c r="C40" s="16"/>
      <c r="D40" s="16"/>
      <c r="E40" s="17"/>
      <c r="F40" s="18"/>
      <c r="G40" s="10">
        <f>IF(OR(C40="",E40=""),"",ROUND(E40*F40,2))</f>
      </c>
      <c r="H40" s="15"/>
      <c r="I40" s="15"/>
      <c r="J40" s="15"/>
      <c r="K40" s="15"/>
      <c r="L40" s="15"/>
      <c r="M40" s="15"/>
      <c r="N40" s="12">
        <f>IF(C40="","",ROUND(H40+J40+L40,4))</f>
      </c>
      <c r="O40" s="13">
        <f>IF(G40="","",H40*IF(I40&lt;'Parametreler'!$C$11,0,MIN(I40,'Parametreler'!$C$12))+J40*IF(K40&lt;'Parametreler'!$C$11,0,MIN(K40,'Parametreler'!$C$12))+L40*IF(M40&lt;'Parametreler'!$C$11,0,MIN(M40,'Parametreler'!$C$12)))</f>
      </c>
      <c r="P40" s="10">
        <f>IF(O40="","",ROUND(G40*O40*'Parametreler'!$C$10,2))</f>
      </c>
      <c r="Q40" s="10">
        <f>IF(P40="","",ROUND(P40*'Parametreler'!$C$15,2))</f>
      </c>
      <c r="R40" s="13">
        <f>IF(Q40="","",IFERROR(Q40/SUM($Q$6:$Q$65),0))</f>
      </c>
      <c r="S40" s="14"/>
    </row>
    <row r="41" spans="1:19" x14ac:dyDescent="0.25">
      <c r="A41" s="6">
        <v>36</v>
      </c>
      <c r="B41" s="16"/>
      <c r="C41" s="16"/>
      <c r="D41" s="16"/>
      <c r="E41" s="17"/>
      <c r="F41" s="18"/>
      <c r="G41" s="10">
        <f>IF(OR(C41="",E41=""),"",ROUND(E41*F41,2))</f>
      </c>
      <c r="H41" s="15"/>
      <c r="I41" s="15"/>
      <c r="J41" s="15"/>
      <c r="K41" s="15"/>
      <c r="L41" s="15"/>
      <c r="M41" s="15"/>
      <c r="N41" s="12">
        <f>IF(C41="","",ROUND(H41+J41+L41,4))</f>
      </c>
      <c r="O41" s="13">
        <f>IF(G41="","",H41*IF(I41&lt;'Parametreler'!$C$11,0,MIN(I41,'Parametreler'!$C$12))+J41*IF(K41&lt;'Parametreler'!$C$11,0,MIN(K41,'Parametreler'!$C$12))+L41*IF(M41&lt;'Parametreler'!$C$11,0,MIN(M41,'Parametreler'!$C$12)))</f>
      </c>
      <c r="P41" s="10">
        <f>IF(O41="","",ROUND(G41*O41*'Parametreler'!$C$10,2))</f>
      </c>
      <c r="Q41" s="10">
        <f>IF(P41="","",ROUND(P41*'Parametreler'!$C$15,2))</f>
      </c>
      <c r="R41" s="13">
        <f>IF(Q41="","",IFERROR(Q41/SUM($Q$6:$Q$65),0))</f>
      </c>
      <c r="S41" s="14"/>
    </row>
    <row r="42" spans="1:19" x14ac:dyDescent="0.25">
      <c r="A42" s="6">
        <v>37</v>
      </c>
      <c r="B42" s="16"/>
      <c r="C42" s="16"/>
      <c r="D42" s="16"/>
      <c r="E42" s="17"/>
      <c r="F42" s="18"/>
      <c r="G42" s="10">
        <f>IF(OR(C42="",E42=""),"",ROUND(E42*F42,2))</f>
      </c>
      <c r="H42" s="15"/>
      <c r="I42" s="15"/>
      <c r="J42" s="15"/>
      <c r="K42" s="15"/>
      <c r="L42" s="15"/>
      <c r="M42" s="15"/>
      <c r="N42" s="12">
        <f>IF(C42="","",ROUND(H42+J42+L42,4))</f>
      </c>
      <c r="O42" s="13">
        <f>IF(G42="","",H42*IF(I42&lt;'Parametreler'!$C$11,0,MIN(I42,'Parametreler'!$C$12))+J42*IF(K42&lt;'Parametreler'!$C$11,0,MIN(K42,'Parametreler'!$C$12))+L42*IF(M42&lt;'Parametreler'!$C$11,0,MIN(M42,'Parametreler'!$C$12)))</f>
      </c>
      <c r="P42" s="10">
        <f>IF(O42="","",ROUND(G42*O42*'Parametreler'!$C$10,2))</f>
      </c>
      <c r="Q42" s="10">
        <f>IF(P42="","",ROUND(P42*'Parametreler'!$C$15,2))</f>
      </c>
      <c r="R42" s="13">
        <f>IF(Q42="","",IFERROR(Q42/SUM($Q$6:$Q$65),0))</f>
      </c>
      <c r="S42" s="14"/>
    </row>
    <row r="43" spans="1:19" x14ac:dyDescent="0.25">
      <c r="A43" s="6">
        <v>38</v>
      </c>
      <c r="B43" s="16"/>
      <c r="C43" s="16"/>
      <c r="D43" s="16"/>
      <c r="E43" s="17"/>
      <c r="F43" s="18"/>
      <c r="G43" s="10">
        <f>IF(OR(C43="",E43=""),"",ROUND(E43*F43,2))</f>
      </c>
      <c r="H43" s="15"/>
      <c r="I43" s="15"/>
      <c r="J43" s="15"/>
      <c r="K43" s="15"/>
      <c r="L43" s="15"/>
      <c r="M43" s="15"/>
      <c r="N43" s="12">
        <f>IF(C43="","",ROUND(H43+J43+L43,4))</f>
      </c>
      <c r="O43" s="13">
        <f>IF(G43="","",H43*IF(I43&lt;'Parametreler'!$C$11,0,MIN(I43,'Parametreler'!$C$12))+J43*IF(K43&lt;'Parametreler'!$C$11,0,MIN(K43,'Parametreler'!$C$12))+L43*IF(M43&lt;'Parametreler'!$C$11,0,MIN(M43,'Parametreler'!$C$12)))</f>
      </c>
      <c r="P43" s="10">
        <f>IF(O43="","",ROUND(G43*O43*'Parametreler'!$C$10,2))</f>
      </c>
      <c r="Q43" s="10">
        <f>IF(P43="","",ROUND(P43*'Parametreler'!$C$15,2))</f>
      </c>
      <c r="R43" s="13">
        <f>IF(Q43="","",IFERROR(Q43/SUM($Q$6:$Q$65),0))</f>
      </c>
      <c r="S43" s="14"/>
    </row>
    <row r="44" spans="1:19" x14ac:dyDescent="0.25">
      <c r="A44" s="6">
        <v>39</v>
      </c>
      <c r="B44" s="16"/>
      <c r="C44" s="16"/>
      <c r="D44" s="16"/>
      <c r="E44" s="17"/>
      <c r="F44" s="18"/>
      <c r="G44" s="10">
        <f>IF(OR(C44="",E44=""),"",ROUND(E44*F44,2))</f>
      </c>
      <c r="H44" s="15"/>
      <c r="I44" s="15"/>
      <c r="J44" s="15"/>
      <c r="K44" s="15"/>
      <c r="L44" s="15"/>
      <c r="M44" s="15"/>
      <c r="N44" s="12">
        <f>IF(C44="","",ROUND(H44+J44+L44,4))</f>
      </c>
      <c r="O44" s="13">
        <f>IF(G44="","",H44*IF(I44&lt;'Parametreler'!$C$11,0,MIN(I44,'Parametreler'!$C$12))+J44*IF(K44&lt;'Parametreler'!$C$11,0,MIN(K44,'Parametreler'!$C$12))+L44*IF(M44&lt;'Parametreler'!$C$11,0,MIN(M44,'Parametreler'!$C$12)))</f>
      </c>
      <c r="P44" s="10">
        <f>IF(O44="","",ROUND(G44*O44*'Parametreler'!$C$10,2))</f>
      </c>
      <c r="Q44" s="10">
        <f>IF(P44="","",ROUND(P44*'Parametreler'!$C$15,2))</f>
      </c>
      <c r="R44" s="13">
        <f>IF(Q44="","",IFERROR(Q44/SUM($Q$6:$Q$65),0))</f>
      </c>
      <c r="S44" s="14"/>
    </row>
    <row r="45" spans="1:19" x14ac:dyDescent="0.25">
      <c r="A45" s="6">
        <v>40</v>
      </c>
      <c r="B45" s="16"/>
      <c r="C45" s="16"/>
      <c r="D45" s="16"/>
      <c r="E45" s="17"/>
      <c r="F45" s="18"/>
      <c r="G45" s="10">
        <f>IF(OR(C45="",E45=""),"",ROUND(E45*F45,2))</f>
      </c>
      <c r="H45" s="15"/>
      <c r="I45" s="15"/>
      <c r="J45" s="15"/>
      <c r="K45" s="15"/>
      <c r="L45" s="15"/>
      <c r="M45" s="15"/>
      <c r="N45" s="12">
        <f>IF(C45="","",ROUND(H45+J45+L45,4))</f>
      </c>
      <c r="O45" s="13">
        <f>IF(G45="","",H45*IF(I45&lt;'Parametreler'!$C$11,0,MIN(I45,'Parametreler'!$C$12))+J45*IF(K45&lt;'Parametreler'!$C$11,0,MIN(K45,'Parametreler'!$C$12))+L45*IF(M45&lt;'Parametreler'!$C$11,0,MIN(M45,'Parametreler'!$C$12)))</f>
      </c>
      <c r="P45" s="10">
        <f>IF(O45="","",ROUND(G45*O45*'Parametreler'!$C$10,2))</f>
      </c>
      <c r="Q45" s="10">
        <f>IF(P45="","",ROUND(P45*'Parametreler'!$C$15,2))</f>
      </c>
      <c r="R45" s="13">
        <f>IF(Q45="","",IFERROR(Q45/SUM($Q$6:$Q$65),0))</f>
      </c>
      <c r="S45" s="14"/>
    </row>
    <row r="46" spans="1:19" x14ac:dyDescent="0.25">
      <c r="A46" s="6">
        <v>41</v>
      </c>
      <c r="B46" s="16"/>
      <c r="C46" s="16"/>
      <c r="D46" s="16"/>
      <c r="E46" s="17"/>
      <c r="F46" s="18"/>
      <c r="G46" s="10">
        <f>IF(OR(C46="",E46=""),"",ROUND(E46*F46,2))</f>
      </c>
      <c r="H46" s="15"/>
      <c r="I46" s="15"/>
      <c r="J46" s="15"/>
      <c r="K46" s="15"/>
      <c r="L46" s="15"/>
      <c r="M46" s="15"/>
      <c r="N46" s="12">
        <f>IF(C46="","",ROUND(H46+J46+L46,4))</f>
      </c>
      <c r="O46" s="13">
        <f>IF(G46="","",H46*IF(I46&lt;'Parametreler'!$C$11,0,MIN(I46,'Parametreler'!$C$12))+J46*IF(K46&lt;'Parametreler'!$C$11,0,MIN(K46,'Parametreler'!$C$12))+L46*IF(M46&lt;'Parametreler'!$C$11,0,MIN(M46,'Parametreler'!$C$12)))</f>
      </c>
      <c r="P46" s="10">
        <f>IF(O46="","",ROUND(G46*O46*'Parametreler'!$C$10,2))</f>
      </c>
      <c r="Q46" s="10">
        <f>IF(P46="","",ROUND(P46*'Parametreler'!$C$15,2))</f>
      </c>
      <c r="R46" s="13">
        <f>IF(Q46="","",IFERROR(Q46/SUM($Q$6:$Q$65),0))</f>
      </c>
      <c r="S46" s="14"/>
    </row>
    <row r="47" spans="1:19" x14ac:dyDescent="0.25">
      <c r="A47" s="6">
        <v>42</v>
      </c>
      <c r="B47" s="16"/>
      <c r="C47" s="16"/>
      <c r="D47" s="16"/>
      <c r="E47" s="17"/>
      <c r="F47" s="18"/>
      <c r="G47" s="10">
        <f>IF(OR(C47="",E47=""),"",ROUND(E47*F47,2))</f>
      </c>
      <c r="H47" s="15"/>
      <c r="I47" s="15"/>
      <c r="J47" s="15"/>
      <c r="K47" s="15"/>
      <c r="L47" s="15"/>
      <c r="M47" s="15"/>
      <c r="N47" s="12">
        <f>IF(C47="","",ROUND(H47+J47+L47,4))</f>
      </c>
      <c r="O47" s="13">
        <f>IF(G47="","",H47*IF(I47&lt;'Parametreler'!$C$11,0,MIN(I47,'Parametreler'!$C$12))+J47*IF(K47&lt;'Parametreler'!$C$11,0,MIN(K47,'Parametreler'!$C$12))+L47*IF(M47&lt;'Parametreler'!$C$11,0,MIN(M47,'Parametreler'!$C$12)))</f>
      </c>
      <c r="P47" s="10">
        <f>IF(O47="","",ROUND(G47*O47*'Parametreler'!$C$10,2))</f>
      </c>
      <c r="Q47" s="10">
        <f>IF(P47="","",ROUND(P47*'Parametreler'!$C$15,2))</f>
      </c>
      <c r="R47" s="13">
        <f>IF(Q47="","",IFERROR(Q47/SUM($Q$6:$Q$65),0))</f>
      </c>
      <c r="S47" s="14"/>
    </row>
    <row r="48" spans="1:19" x14ac:dyDescent="0.25">
      <c r="A48" s="6">
        <v>43</v>
      </c>
      <c r="B48" s="16"/>
      <c r="C48" s="16"/>
      <c r="D48" s="16"/>
      <c r="E48" s="17"/>
      <c r="F48" s="18"/>
      <c r="G48" s="10">
        <f>IF(OR(C48="",E48=""),"",ROUND(E48*F48,2))</f>
      </c>
      <c r="H48" s="15"/>
      <c r="I48" s="15"/>
      <c r="J48" s="15"/>
      <c r="K48" s="15"/>
      <c r="L48" s="15"/>
      <c r="M48" s="15"/>
      <c r="N48" s="12">
        <f>IF(C48="","",ROUND(H48+J48+L48,4))</f>
      </c>
      <c r="O48" s="13">
        <f>IF(G48="","",H48*IF(I48&lt;'Parametreler'!$C$11,0,MIN(I48,'Parametreler'!$C$12))+J48*IF(K48&lt;'Parametreler'!$C$11,0,MIN(K48,'Parametreler'!$C$12))+L48*IF(M48&lt;'Parametreler'!$C$11,0,MIN(M48,'Parametreler'!$C$12)))</f>
      </c>
      <c r="P48" s="10">
        <f>IF(O48="","",ROUND(G48*O48*'Parametreler'!$C$10,2))</f>
      </c>
      <c r="Q48" s="10">
        <f>IF(P48="","",ROUND(P48*'Parametreler'!$C$15,2))</f>
      </c>
      <c r="R48" s="13">
        <f>IF(Q48="","",IFERROR(Q48/SUM($Q$6:$Q$65),0))</f>
      </c>
      <c r="S48" s="14"/>
    </row>
    <row r="49" spans="1:19" x14ac:dyDescent="0.25">
      <c r="A49" s="6">
        <v>44</v>
      </c>
      <c r="B49" s="16"/>
      <c r="C49" s="16"/>
      <c r="D49" s="16"/>
      <c r="E49" s="17"/>
      <c r="F49" s="18"/>
      <c r="G49" s="10">
        <f>IF(OR(C49="",E49=""),"",ROUND(E49*F49,2))</f>
      </c>
      <c r="H49" s="15"/>
      <c r="I49" s="15"/>
      <c r="J49" s="15"/>
      <c r="K49" s="15"/>
      <c r="L49" s="15"/>
      <c r="M49" s="15"/>
      <c r="N49" s="12">
        <f>IF(C49="","",ROUND(H49+J49+L49,4))</f>
      </c>
      <c r="O49" s="13">
        <f>IF(G49="","",H49*IF(I49&lt;'Parametreler'!$C$11,0,MIN(I49,'Parametreler'!$C$12))+J49*IF(K49&lt;'Parametreler'!$C$11,0,MIN(K49,'Parametreler'!$C$12))+L49*IF(M49&lt;'Parametreler'!$C$11,0,MIN(M49,'Parametreler'!$C$12)))</f>
      </c>
      <c r="P49" s="10">
        <f>IF(O49="","",ROUND(G49*O49*'Parametreler'!$C$10,2))</f>
      </c>
      <c r="Q49" s="10">
        <f>IF(P49="","",ROUND(P49*'Parametreler'!$C$15,2))</f>
      </c>
      <c r="R49" s="13">
        <f>IF(Q49="","",IFERROR(Q49/SUM($Q$6:$Q$65),0))</f>
      </c>
      <c r="S49" s="14"/>
    </row>
    <row r="50" spans="1:19" x14ac:dyDescent="0.25">
      <c r="A50" s="6">
        <v>45</v>
      </c>
      <c r="B50" s="16"/>
      <c r="C50" s="16"/>
      <c r="D50" s="16"/>
      <c r="E50" s="17"/>
      <c r="F50" s="18"/>
      <c r="G50" s="10">
        <f>IF(OR(C50="",E50=""),"",ROUND(E50*F50,2))</f>
      </c>
      <c r="H50" s="15"/>
      <c r="I50" s="15"/>
      <c r="J50" s="15"/>
      <c r="K50" s="15"/>
      <c r="L50" s="15"/>
      <c r="M50" s="15"/>
      <c r="N50" s="12">
        <f>IF(C50="","",ROUND(H50+J50+L50,4))</f>
      </c>
      <c r="O50" s="13">
        <f>IF(G50="","",H50*IF(I50&lt;'Parametreler'!$C$11,0,MIN(I50,'Parametreler'!$C$12))+J50*IF(K50&lt;'Parametreler'!$C$11,0,MIN(K50,'Parametreler'!$C$12))+L50*IF(M50&lt;'Parametreler'!$C$11,0,MIN(M50,'Parametreler'!$C$12)))</f>
      </c>
      <c r="P50" s="10">
        <f>IF(O50="","",ROUND(G50*O50*'Parametreler'!$C$10,2))</f>
      </c>
      <c r="Q50" s="10">
        <f>IF(P50="","",ROUND(P50*'Parametreler'!$C$15,2))</f>
      </c>
      <c r="R50" s="13">
        <f>IF(Q50="","",IFERROR(Q50/SUM($Q$6:$Q$65),0))</f>
      </c>
      <c r="S50" s="14"/>
    </row>
    <row r="51" spans="1:19" x14ac:dyDescent="0.25">
      <c r="A51" s="6">
        <v>46</v>
      </c>
      <c r="B51" s="16"/>
      <c r="C51" s="16"/>
      <c r="D51" s="16"/>
      <c r="E51" s="17"/>
      <c r="F51" s="18"/>
      <c r="G51" s="10">
        <f>IF(OR(C51="",E51=""),"",ROUND(E51*F51,2))</f>
      </c>
      <c r="H51" s="15"/>
      <c r="I51" s="15"/>
      <c r="J51" s="15"/>
      <c r="K51" s="15"/>
      <c r="L51" s="15"/>
      <c r="M51" s="15"/>
      <c r="N51" s="12">
        <f>IF(C51="","",ROUND(H51+J51+L51,4))</f>
      </c>
      <c r="O51" s="13">
        <f>IF(G51="","",H51*IF(I51&lt;'Parametreler'!$C$11,0,MIN(I51,'Parametreler'!$C$12))+J51*IF(K51&lt;'Parametreler'!$C$11,0,MIN(K51,'Parametreler'!$C$12))+L51*IF(M51&lt;'Parametreler'!$C$11,0,MIN(M51,'Parametreler'!$C$12)))</f>
      </c>
      <c r="P51" s="10">
        <f>IF(O51="","",ROUND(G51*O51*'Parametreler'!$C$10,2))</f>
      </c>
      <c r="Q51" s="10">
        <f>IF(P51="","",ROUND(P51*'Parametreler'!$C$15,2))</f>
      </c>
      <c r="R51" s="13">
        <f>IF(Q51="","",IFERROR(Q51/SUM($Q$6:$Q$65),0))</f>
      </c>
      <c r="S51" s="14"/>
    </row>
    <row r="52" spans="1:19" x14ac:dyDescent="0.25">
      <c r="A52" s="6">
        <v>47</v>
      </c>
      <c r="B52" s="16"/>
      <c r="C52" s="16"/>
      <c r="D52" s="16"/>
      <c r="E52" s="17"/>
      <c r="F52" s="18"/>
      <c r="G52" s="10">
        <f>IF(OR(C52="",E52=""),"",ROUND(E52*F52,2))</f>
      </c>
      <c r="H52" s="15"/>
      <c r="I52" s="15"/>
      <c r="J52" s="15"/>
      <c r="K52" s="15"/>
      <c r="L52" s="15"/>
      <c r="M52" s="15"/>
      <c r="N52" s="12">
        <f>IF(C52="","",ROUND(H52+J52+L52,4))</f>
      </c>
      <c r="O52" s="13">
        <f>IF(G52="","",H52*IF(I52&lt;'Parametreler'!$C$11,0,MIN(I52,'Parametreler'!$C$12))+J52*IF(K52&lt;'Parametreler'!$C$11,0,MIN(K52,'Parametreler'!$C$12))+L52*IF(M52&lt;'Parametreler'!$C$11,0,MIN(M52,'Parametreler'!$C$12)))</f>
      </c>
      <c r="P52" s="10">
        <f>IF(O52="","",ROUND(G52*O52*'Parametreler'!$C$10,2))</f>
      </c>
      <c r="Q52" s="10">
        <f>IF(P52="","",ROUND(P52*'Parametreler'!$C$15,2))</f>
      </c>
      <c r="R52" s="13">
        <f>IF(Q52="","",IFERROR(Q52/SUM($Q$6:$Q$65),0))</f>
      </c>
      <c r="S52" s="14"/>
    </row>
    <row r="53" spans="1:19" x14ac:dyDescent="0.25">
      <c r="A53" s="6">
        <v>48</v>
      </c>
      <c r="B53" s="16"/>
      <c r="C53" s="16"/>
      <c r="D53" s="16"/>
      <c r="E53" s="17"/>
      <c r="F53" s="18"/>
      <c r="G53" s="10">
        <f>IF(OR(C53="",E53=""),"",ROUND(E53*F53,2))</f>
      </c>
      <c r="H53" s="15"/>
      <c r="I53" s="15"/>
      <c r="J53" s="15"/>
      <c r="K53" s="15"/>
      <c r="L53" s="15"/>
      <c r="M53" s="15"/>
      <c r="N53" s="12">
        <f>IF(C53="","",ROUND(H53+J53+L53,4))</f>
      </c>
      <c r="O53" s="13">
        <f>IF(G53="","",H53*IF(I53&lt;'Parametreler'!$C$11,0,MIN(I53,'Parametreler'!$C$12))+J53*IF(K53&lt;'Parametreler'!$C$11,0,MIN(K53,'Parametreler'!$C$12))+L53*IF(M53&lt;'Parametreler'!$C$11,0,MIN(M53,'Parametreler'!$C$12)))</f>
      </c>
      <c r="P53" s="10">
        <f>IF(O53="","",ROUND(G53*O53*'Parametreler'!$C$10,2))</f>
      </c>
      <c r="Q53" s="10">
        <f>IF(P53="","",ROUND(P53*'Parametreler'!$C$15,2))</f>
      </c>
      <c r="R53" s="13">
        <f>IF(Q53="","",IFERROR(Q53/SUM($Q$6:$Q$65),0))</f>
      </c>
      <c r="S53" s="14"/>
    </row>
    <row r="54" spans="1:19" x14ac:dyDescent="0.25">
      <c r="A54" s="6">
        <v>49</v>
      </c>
      <c r="B54" s="16"/>
      <c r="C54" s="16"/>
      <c r="D54" s="16"/>
      <c r="E54" s="17"/>
      <c r="F54" s="18"/>
      <c r="G54" s="10">
        <f>IF(OR(C54="",E54=""),"",ROUND(E54*F54,2))</f>
      </c>
      <c r="H54" s="15"/>
      <c r="I54" s="15"/>
      <c r="J54" s="15"/>
      <c r="K54" s="15"/>
      <c r="L54" s="15"/>
      <c r="M54" s="15"/>
      <c r="N54" s="12">
        <f>IF(C54="","",ROUND(H54+J54+L54,4))</f>
      </c>
      <c r="O54" s="13">
        <f>IF(G54="","",H54*IF(I54&lt;'Parametreler'!$C$11,0,MIN(I54,'Parametreler'!$C$12))+J54*IF(K54&lt;'Parametreler'!$C$11,0,MIN(K54,'Parametreler'!$C$12))+L54*IF(M54&lt;'Parametreler'!$C$11,0,MIN(M54,'Parametreler'!$C$12)))</f>
      </c>
      <c r="P54" s="10">
        <f>IF(O54="","",ROUND(G54*O54*'Parametreler'!$C$10,2))</f>
      </c>
      <c r="Q54" s="10">
        <f>IF(P54="","",ROUND(P54*'Parametreler'!$C$15,2))</f>
      </c>
      <c r="R54" s="13">
        <f>IF(Q54="","",IFERROR(Q54/SUM($Q$6:$Q$65),0))</f>
      </c>
      <c r="S54" s="14"/>
    </row>
    <row r="55" spans="1:19" x14ac:dyDescent="0.25">
      <c r="A55" s="6">
        <v>50</v>
      </c>
      <c r="B55" s="16"/>
      <c r="C55" s="16"/>
      <c r="D55" s="16"/>
      <c r="E55" s="17"/>
      <c r="F55" s="18"/>
      <c r="G55" s="10">
        <f>IF(OR(C55="",E55=""),"",ROUND(E55*F55,2))</f>
      </c>
      <c r="H55" s="15"/>
      <c r="I55" s="15"/>
      <c r="J55" s="15"/>
      <c r="K55" s="15"/>
      <c r="L55" s="15"/>
      <c r="M55" s="15"/>
      <c r="N55" s="12">
        <f>IF(C55="","",ROUND(H55+J55+L55,4))</f>
      </c>
      <c r="O55" s="13">
        <f>IF(G55="","",H55*IF(I55&lt;'Parametreler'!$C$11,0,MIN(I55,'Parametreler'!$C$12))+J55*IF(K55&lt;'Parametreler'!$C$11,0,MIN(K55,'Parametreler'!$C$12))+L55*IF(M55&lt;'Parametreler'!$C$11,0,MIN(M55,'Parametreler'!$C$12)))</f>
      </c>
      <c r="P55" s="10">
        <f>IF(O55="","",ROUND(G55*O55*'Parametreler'!$C$10,2))</f>
      </c>
      <c r="Q55" s="10">
        <f>IF(P55="","",ROUND(P55*'Parametreler'!$C$15,2))</f>
      </c>
      <c r="R55" s="13">
        <f>IF(Q55="","",IFERROR(Q55/SUM($Q$6:$Q$65),0))</f>
      </c>
      <c r="S55" s="14"/>
    </row>
    <row r="56" spans="1:19" x14ac:dyDescent="0.25">
      <c r="A56" s="6">
        <v>51</v>
      </c>
      <c r="B56" s="16"/>
      <c r="C56" s="16"/>
      <c r="D56" s="16"/>
      <c r="E56" s="17"/>
      <c r="F56" s="18"/>
      <c r="G56" s="10">
        <f>IF(OR(C56="",E56=""),"",ROUND(E56*F56,2))</f>
      </c>
      <c r="H56" s="15"/>
      <c r="I56" s="15"/>
      <c r="J56" s="15"/>
      <c r="K56" s="15"/>
      <c r="L56" s="15"/>
      <c r="M56" s="15"/>
      <c r="N56" s="12">
        <f>IF(C56="","",ROUND(H56+J56+L56,4))</f>
      </c>
      <c r="O56" s="13">
        <f>IF(G56="","",H56*IF(I56&lt;'Parametreler'!$C$11,0,MIN(I56,'Parametreler'!$C$12))+J56*IF(K56&lt;'Parametreler'!$C$11,0,MIN(K56,'Parametreler'!$C$12))+L56*IF(M56&lt;'Parametreler'!$C$11,0,MIN(M56,'Parametreler'!$C$12)))</f>
      </c>
      <c r="P56" s="10">
        <f>IF(O56="","",ROUND(G56*O56*'Parametreler'!$C$10,2))</f>
      </c>
      <c r="Q56" s="10">
        <f>IF(P56="","",ROUND(P56*'Parametreler'!$C$15,2))</f>
      </c>
      <c r="R56" s="13">
        <f>IF(Q56="","",IFERROR(Q56/SUM($Q$6:$Q$65),0))</f>
      </c>
      <c r="S56" s="14"/>
    </row>
    <row r="57" spans="1:19" x14ac:dyDescent="0.25">
      <c r="A57" s="6">
        <v>52</v>
      </c>
      <c r="B57" s="16"/>
      <c r="C57" s="16"/>
      <c r="D57" s="16"/>
      <c r="E57" s="17"/>
      <c r="F57" s="18"/>
      <c r="G57" s="10">
        <f>IF(OR(C57="",E57=""),"",ROUND(E57*F57,2))</f>
      </c>
      <c r="H57" s="15"/>
      <c r="I57" s="15"/>
      <c r="J57" s="15"/>
      <c r="K57" s="15"/>
      <c r="L57" s="15"/>
      <c r="M57" s="15"/>
      <c r="N57" s="12">
        <f>IF(C57="","",ROUND(H57+J57+L57,4))</f>
      </c>
      <c r="O57" s="13">
        <f>IF(G57="","",H57*IF(I57&lt;'Parametreler'!$C$11,0,MIN(I57,'Parametreler'!$C$12))+J57*IF(K57&lt;'Parametreler'!$C$11,0,MIN(K57,'Parametreler'!$C$12))+L57*IF(M57&lt;'Parametreler'!$C$11,0,MIN(M57,'Parametreler'!$C$12)))</f>
      </c>
      <c r="P57" s="10">
        <f>IF(O57="","",ROUND(G57*O57*'Parametreler'!$C$10,2))</f>
      </c>
      <c r="Q57" s="10">
        <f>IF(P57="","",ROUND(P57*'Parametreler'!$C$15,2))</f>
      </c>
      <c r="R57" s="13">
        <f>IF(Q57="","",IFERROR(Q57/SUM($Q$6:$Q$65),0))</f>
      </c>
      <c r="S57" s="14"/>
    </row>
    <row r="58" spans="1:19" x14ac:dyDescent="0.25">
      <c r="A58" s="6">
        <v>53</v>
      </c>
      <c r="B58" s="16"/>
      <c r="C58" s="16"/>
      <c r="D58" s="16"/>
      <c r="E58" s="17"/>
      <c r="F58" s="18"/>
      <c r="G58" s="10">
        <f>IF(OR(C58="",E58=""),"",ROUND(E58*F58,2))</f>
      </c>
      <c r="H58" s="15"/>
      <c r="I58" s="15"/>
      <c r="J58" s="15"/>
      <c r="K58" s="15"/>
      <c r="L58" s="15"/>
      <c r="M58" s="15"/>
      <c r="N58" s="12">
        <f>IF(C58="","",ROUND(H58+J58+L58,4))</f>
      </c>
      <c r="O58" s="13">
        <f>IF(G58="","",H58*IF(I58&lt;'Parametreler'!$C$11,0,MIN(I58,'Parametreler'!$C$12))+J58*IF(K58&lt;'Parametreler'!$C$11,0,MIN(K58,'Parametreler'!$C$12))+L58*IF(M58&lt;'Parametreler'!$C$11,0,MIN(M58,'Parametreler'!$C$12)))</f>
      </c>
      <c r="P58" s="10">
        <f>IF(O58="","",ROUND(G58*O58*'Parametreler'!$C$10,2))</f>
      </c>
      <c r="Q58" s="10">
        <f>IF(P58="","",ROUND(P58*'Parametreler'!$C$15,2))</f>
      </c>
      <c r="R58" s="13">
        <f>IF(Q58="","",IFERROR(Q58/SUM($Q$6:$Q$65),0))</f>
      </c>
      <c r="S58" s="14"/>
    </row>
    <row r="59" spans="1:19" x14ac:dyDescent="0.25">
      <c r="A59" s="6">
        <v>54</v>
      </c>
      <c r="B59" s="16"/>
      <c r="C59" s="16"/>
      <c r="D59" s="16"/>
      <c r="E59" s="17"/>
      <c r="F59" s="18"/>
      <c r="G59" s="10">
        <f>IF(OR(C59="",E59=""),"",ROUND(E59*F59,2))</f>
      </c>
      <c r="H59" s="15"/>
      <c r="I59" s="15"/>
      <c r="J59" s="15"/>
      <c r="K59" s="15"/>
      <c r="L59" s="15"/>
      <c r="M59" s="15"/>
      <c r="N59" s="12">
        <f>IF(C59="","",ROUND(H59+J59+L59,4))</f>
      </c>
      <c r="O59" s="13">
        <f>IF(G59="","",H59*IF(I59&lt;'Parametreler'!$C$11,0,MIN(I59,'Parametreler'!$C$12))+J59*IF(K59&lt;'Parametreler'!$C$11,0,MIN(K59,'Parametreler'!$C$12))+L59*IF(M59&lt;'Parametreler'!$C$11,0,MIN(M59,'Parametreler'!$C$12)))</f>
      </c>
      <c r="P59" s="10">
        <f>IF(O59="","",ROUND(G59*O59*'Parametreler'!$C$10,2))</f>
      </c>
      <c r="Q59" s="10">
        <f>IF(P59="","",ROUND(P59*'Parametreler'!$C$15,2))</f>
      </c>
      <c r="R59" s="13">
        <f>IF(Q59="","",IFERROR(Q59/SUM($Q$6:$Q$65),0))</f>
      </c>
      <c r="S59" s="14"/>
    </row>
    <row r="60" spans="1:19" x14ac:dyDescent="0.25">
      <c r="A60" s="6">
        <v>55</v>
      </c>
      <c r="B60" s="16"/>
      <c r="C60" s="16"/>
      <c r="D60" s="16"/>
      <c r="E60" s="17"/>
      <c r="F60" s="18"/>
      <c r="G60" s="10">
        <f>IF(OR(C60="",E60=""),"",ROUND(E60*F60,2))</f>
      </c>
      <c r="H60" s="15"/>
      <c r="I60" s="15"/>
      <c r="J60" s="15"/>
      <c r="K60" s="15"/>
      <c r="L60" s="15"/>
      <c r="M60" s="15"/>
      <c r="N60" s="12">
        <f>IF(C60="","",ROUND(H60+J60+L60,4))</f>
      </c>
      <c r="O60" s="13">
        <f>IF(G60="","",H60*IF(I60&lt;'Parametreler'!$C$11,0,MIN(I60,'Parametreler'!$C$12))+J60*IF(K60&lt;'Parametreler'!$C$11,0,MIN(K60,'Parametreler'!$C$12))+L60*IF(M60&lt;'Parametreler'!$C$11,0,MIN(M60,'Parametreler'!$C$12)))</f>
      </c>
      <c r="P60" s="10">
        <f>IF(O60="","",ROUND(G60*O60*'Parametreler'!$C$10,2))</f>
      </c>
      <c r="Q60" s="10">
        <f>IF(P60="","",ROUND(P60*'Parametreler'!$C$15,2))</f>
      </c>
      <c r="R60" s="13">
        <f>IF(Q60="","",IFERROR(Q60/SUM($Q$6:$Q$65),0))</f>
      </c>
      <c r="S60" s="14"/>
    </row>
    <row r="61" spans="1:19" x14ac:dyDescent="0.25">
      <c r="A61" s="6">
        <v>56</v>
      </c>
      <c r="B61" s="16"/>
      <c r="C61" s="16"/>
      <c r="D61" s="16"/>
      <c r="E61" s="17"/>
      <c r="F61" s="18"/>
      <c r="G61" s="10">
        <f>IF(OR(C61="",E61=""),"",ROUND(E61*F61,2))</f>
      </c>
      <c r="H61" s="15"/>
      <c r="I61" s="15"/>
      <c r="J61" s="15"/>
      <c r="K61" s="15"/>
      <c r="L61" s="15"/>
      <c r="M61" s="15"/>
      <c r="N61" s="12">
        <f>IF(C61="","",ROUND(H61+J61+L61,4))</f>
      </c>
      <c r="O61" s="13">
        <f>IF(G61="","",H61*IF(I61&lt;'Parametreler'!$C$11,0,MIN(I61,'Parametreler'!$C$12))+J61*IF(K61&lt;'Parametreler'!$C$11,0,MIN(K61,'Parametreler'!$C$12))+L61*IF(M61&lt;'Parametreler'!$C$11,0,MIN(M61,'Parametreler'!$C$12)))</f>
      </c>
      <c r="P61" s="10">
        <f>IF(O61="","",ROUND(G61*O61*'Parametreler'!$C$10,2))</f>
      </c>
      <c r="Q61" s="10">
        <f>IF(P61="","",ROUND(P61*'Parametreler'!$C$15,2))</f>
      </c>
      <c r="R61" s="13">
        <f>IF(Q61="","",IFERROR(Q61/SUM($Q$6:$Q$65),0))</f>
      </c>
      <c r="S61" s="14"/>
    </row>
    <row r="62" spans="1:19" x14ac:dyDescent="0.25">
      <c r="A62" s="6">
        <v>57</v>
      </c>
      <c r="B62" s="16"/>
      <c r="C62" s="16"/>
      <c r="D62" s="16"/>
      <c r="E62" s="17"/>
      <c r="F62" s="18"/>
      <c r="G62" s="10">
        <f>IF(OR(C62="",E62=""),"",ROUND(E62*F62,2))</f>
      </c>
      <c r="H62" s="15"/>
      <c r="I62" s="15"/>
      <c r="J62" s="15"/>
      <c r="K62" s="15"/>
      <c r="L62" s="15"/>
      <c r="M62" s="15"/>
      <c r="N62" s="12">
        <f>IF(C62="","",ROUND(H62+J62+L62,4))</f>
      </c>
      <c r="O62" s="13">
        <f>IF(G62="","",H62*IF(I62&lt;'Parametreler'!$C$11,0,MIN(I62,'Parametreler'!$C$12))+J62*IF(K62&lt;'Parametreler'!$C$11,0,MIN(K62,'Parametreler'!$C$12))+L62*IF(M62&lt;'Parametreler'!$C$11,0,MIN(M62,'Parametreler'!$C$12)))</f>
      </c>
      <c r="P62" s="10">
        <f>IF(O62="","",ROUND(G62*O62*'Parametreler'!$C$10,2))</f>
      </c>
      <c r="Q62" s="10">
        <f>IF(P62="","",ROUND(P62*'Parametreler'!$C$15,2))</f>
      </c>
      <c r="R62" s="13">
        <f>IF(Q62="","",IFERROR(Q62/SUM($Q$6:$Q$65),0))</f>
      </c>
      <c r="S62" s="14"/>
    </row>
    <row r="63" spans="1:19" x14ac:dyDescent="0.25">
      <c r="A63" s="6">
        <v>58</v>
      </c>
      <c r="B63" s="16"/>
      <c r="C63" s="16"/>
      <c r="D63" s="16"/>
      <c r="E63" s="17"/>
      <c r="F63" s="18"/>
      <c r="G63" s="10">
        <f>IF(OR(C63="",E63=""),"",ROUND(E63*F63,2))</f>
      </c>
      <c r="H63" s="15"/>
      <c r="I63" s="15"/>
      <c r="J63" s="15"/>
      <c r="K63" s="15"/>
      <c r="L63" s="15"/>
      <c r="M63" s="15"/>
      <c r="N63" s="12">
        <f>IF(C63="","",ROUND(H63+J63+L63,4))</f>
      </c>
      <c r="O63" s="13">
        <f>IF(G63="","",H63*IF(I63&lt;'Parametreler'!$C$11,0,MIN(I63,'Parametreler'!$C$12))+J63*IF(K63&lt;'Parametreler'!$C$11,0,MIN(K63,'Parametreler'!$C$12))+L63*IF(M63&lt;'Parametreler'!$C$11,0,MIN(M63,'Parametreler'!$C$12)))</f>
      </c>
      <c r="P63" s="10">
        <f>IF(O63="","",ROUND(G63*O63*'Parametreler'!$C$10,2))</f>
      </c>
      <c r="Q63" s="10">
        <f>IF(P63="","",ROUND(P63*'Parametreler'!$C$15,2))</f>
      </c>
      <c r="R63" s="13">
        <f>IF(Q63="","",IFERROR(Q63/SUM($Q$6:$Q$65),0))</f>
      </c>
      <c r="S63" s="14"/>
    </row>
    <row r="64" spans="1:19" x14ac:dyDescent="0.25">
      <c r="A64" s="6">
        <v>59</v>
      </c>
      <c r="B64" s="16"/>
      <c r="C64" s="16"/>
      <c r="D64" s="16"/>
      <c r="E64" s="17"/>
      <c r="F64" s="18"/>
      <c r="G64" s="10">
        <f>IF(OR(C64="",E64=""),"",ROUND(E64*F64,2))</f>
      </c>
      <c r="H64" s="15"/>
      <c r="I64" s="15"/>
      <c r="J64" s="15"/>
      <c r="K64" s="15"/>
      <c r="L64" s="15"/>
      <c r="M64" s="15"/>
      <c r="N64" s="12">
        <f>IF(C64="","",ROUND(H64+J64+L64,4))</f>
      </c>
      <c r="O64" s="13">
        <f>IF(G64="","",H64*IF(I64&lt;'Parametreler'!$C$11,0,MIN(I64,'Parametreler'!$C$12))+J64*IF(K64&lt;'Parametreler'!$C$11,0,MIN(K64,'Parametreler'!$C$12))+L64*IF(M64&lt;'Parametreler'!$C$11,0,MIN(M64,'Parametreler'!$C$12)))</f>
      </c>
      <c r="P64" s="10">
        <f>IF(O64="","",ROUND(G64*O64*'Parametreler'!$C$10,2))</f>
      </c>
      <c r="Q64" s="10">
        <f>IF(P64="","",ROUND(P64*'Parametreler'!$C$15,2))</f>
      </c>
      <c r="R64" s="13">
        <f>IF(Q64="","",IFERROR(Q64/SUM($Q$6:$Q$65),0))</f>
      </c>
      <c r="S64" s="14"/>
    </row>
    <row r="65" spans="1:19" x14ac:dyDescent="0.25">
      <c r="A65" s="6">
        <v>60</v>
      </c>
      <c r="B65" s="16"/>
      <c r="C65" s="16"/>
      <c r="D65" s="16"/>
      <c r="E65" s="17"/>
      <c r="F65" s="18"/>
      <c r="G65" s="10">
        <f>IF(OR(C65="",E65=""),"",ROUND(E65*F65,2))</f>
      </c>
      <c r="H65" s="15"/>
      <c r="I65" s="15"/>
      <c r="J65" s="15"/>
      <c r="K65" s="15"/>
      <c r="L65" s="15"/>
      <c r="M65" s="15"/>
      <c r="N65" s="12">
        <f>IF(C65="","",ROUND(H65+J65+L65,4))</f>
      </c>
      <c r="O65" s="13">
        <f>IF(G65="","",H65*IF(I65&lt;'Parametreler'!$C$11,0,MIN(I65,'Parametreler'!$C$12))+J65*IF(K65&lt;'Parametreler'!$C$11,0,MIN(K65,'Parametreler'!$C$12))+L65*IF(M65&lt;'Parametreler'!$C$11,0,MIN(M65,'Parametreler'!$C$12)))</f>
      </c>
      <c r="P65" s="10">
        <f>IF(O65="","",ROUND(G65*O65*'Parametreler'!$C$10,2))</f>
      </c>
      <c r="Q65" s="10">
        <f>IF(P65="","",ROUND(P65*'Parametreler'!$C$15,2))</f>
      </c>
      <c r="R65" s="13">
        <f>IF(Q65="","",IFERROR(Q65/SUM($Q$6:$Q$65),0))</f>
      </c>
      <c r="S65" s="14"/>
    </row>
    <row r="66" ht="22" customHeight="1" spans="1:19" x14ac:dyDescent="0.25">
      <c r="A66" s="19" t="s">
        <v>36</v>
      </c>
      <c r="B66" s="19"/>
      <c r="C66" s="19"/>
      <c r="D66" s="19"/>
      <c r="E66" s="20">
        <f>SUM(E6:E65)</f>
      </c>
      <c r="F66" s="21"/>
      <c r="G66" s="20">
        <f>SUM(G6:G65)</f>
      </c>
      <c r="H66" s="22"/>
      <c r="I66" s="22"/>
      <c r="J66" s="22"/>
      <c r="K66" s="22"/>
      <c r="L66" s="22"/>
      <c r="M66" s="22"/>
      <c r="N66" s="22"/>
      <c r="O66" s="23"/>
      <c r="P66" s="20">
        <f>SUM(P6:P65)</f>
      </c>
      <c r="Q66" s="20">
        <f>SUM(Q6:Q65)</f>
      </c>
      <c r="R66" s="23">
        <f>SUM(R6:R65)</f>
      </c>
      <c r="S66" s="19"/>
    </row>
  </sheetData>
  <autoFilter ref="A5:S5"/>
  <conditionalFormatting sqref="N6:N65">
    <cfRule type="expression" dxfId="0" priority="1">
      <formula>AND(C6&lt;&gt;"",ROUND(N6,4)&lt;&gt;1)</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4" t="s">
        <v>37</v>
      </c>
    </row>
    <row r="6" ht="20" customHeight="1" spans="2:4" x14ac:dyDescent="0.25">
      <c r="B6" s="25" t="s">
        <v>38</v>
      </c>
      <c r="C6" s="26" t="s">
        <v>39</v>
      </c>
    </row>
    <row r="7" ht="20" customHeight="1" spans="2:4" x14ac:dyDescent="0.25">
      <c r="B7" s="25" t="s">
        <v>40</v>
      </c>
      <c r="C7" s="26" t="s">
        <v>41</v>
      </c>
    </row>
    <row r="8" ht="24" customHeight="1" spans="2:2" x14ac:dyDescent="0.25">
      <c r="B8" s="24" t="s">
        <v>42</v>
      </c>
    </row>
    <row r="9" ht="20" customHeight="1" spans="2:4" x14ac:dyDescent="0.25">
      <c r="B9" s="25" t="s">
        <v>43</v>
      </c>
      <c r="C9" s="27">
        <v>400000</v>
      </c>
      <c r="D9" s="28" t="s">
        <v>44</v>
      </c>
    </row>
    <row r="10" ht="20" customHeight="1" spans="2:4" x14ac:dyDescent="0.25">
      <c r="B10" s="25" t="s">
        <v>45</v>
      </c>
      <c r="C10" s="29">
        <v>1</v>
      </c>
      <c r="D10" s="28" t="s">
        <v>46</v>
      </c>
    </row>
    <row r="11" ht="20" customHeight="1" spans="2:4" x14ac:dyDescent="0.25">
      <c r="B11" s="25" t="s">
        <v>47</v>
      </c>
      <c r="C11" s="30">
        <v>0.8</v>
      </c>
      <c r="D11" s="28" t="s">
        <v>48</v>
      </c>
    </row>
    <row r="12" ht="20" customHeight="1" spans="2:4" x14ac:dyDescent="0.25">
      <c r="B12" s="25" t="s">
        <v>49</v>
      </c>
      <c r="C12" s="30">
        <v>1.2</v>
      </c>
      <c r="D12" s="28" t="s">
        <v>50</v>
      </c>
    </row>
    <row r="13" ht="24" customHeight="1" spans="2:2" x14ac:dyDescent="0.25">
      <c r="B13" s="24" t="s">
        <v>51</v>
      </c>
    </row>
    <row r="14" ht="20" customHeight="1" spans="2:4" x14ac:dyDescent="0.25">
      <c r="B14" s="25" t="s">
        <v>52</v>
      </c>
      <c r="C14" s="31">
        <f>SUM('Prim Dağıtımı'!$P$6:$P$65)</f>
      </c>
    </row>
    <row r="15" ht="20" customHeight="1" spans="2:4" x14ac:dyDescent="0.25">
      <c r="B15" s="25" t="s">
        <v>53</v>
      </c>
      <c r="C15" s="32">
        <f>IF(C14=0,0,MIN(1,C9/C14))</f>
      </c>
      <c r="D15" s="28" t="s">
        <v>54</v>
      </c>
    </row>
    <row r="16" ht="20" customHeight="1" spans="2:4" x14ac:dyDescent="0.25">
      <c r="B16" s="25" t="s">
        <v>55</v>
      </c>
      <c r="C16" s="31">
        <f>SUM('Prim Dağıtımı'!$Q$6:$Q$65)</f>
      </c>
    </row>
    <row r="17" ht="20" customHeight="1" spans="2:4" x14ac:dyDescent="0.25">
      <c r="B17" s="25" t="s">
        <v>56</v>
      </c>
      <c r="C17" s="31">
        <f>C9-C16</f>
      </c>
    </row>
    <row r="18" ht="20" customHeight="1" spans="2:4" x14ac:dyDescent="0.25">
      <c r="B18" s="25" t="s">
        <v>57</v>
      </c>
      <c r="C18" s="33">
        <f>COUNTA('Prim Dağıtımı'!$C$6:$C$65)-COUNTIF('Prim Dağıtımı'!$N$6:$N$65,1)</f>
      </c>
    </row>
    <row r="19" ht="24" customHeight="1" spans="2:2" x14ac:dyDescent="0.25">
      <c r="B19" s="24" t="s">
        <v>58</v>
      </c>
    </row>
    <row r="20" ht="20" customHeight="1" spans="2:4" x14ac:dyDescent="0.25">
      <c r="B20" s="25" t="s">
        <v>59</v>
      </c>
      <c r="C20" s="26" t="s">
        <v>60</v>
      </c>
    </row>
    <row r="21" ht="20" customHeight="1" spans="2:4" x14ac:dyDescent="0.25">
      <c r="B21" s="25" t="s">
        <v>61</v>
      </c>
      <c r="C21" s="26" t="s">
        <v>60</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62</v>
      </c>
    </row>
    <row r="2" ht="18" customHeight="1" spans="2:2" x14ac:dyDescent="0.25">
      <c r="B2" s="2" t="s">
        <v>0</v>
      </c>
    </row>
    <row r="3" ht="16" customHeight="1" spans="2:2" x14ac:dyDescent="0.25">
      <c r="B3" s="3" t="s">
        <v>2</v>
      </c>
    </row>
    <row r="4" spans="1:2" x14ac:dyDescent="0.25">
      <c r="A4" s="4"/>
      <c r="B4" s="4"/>
    </row>
    <row r="5" ht="45" customHeight="1" spans="2:2" x14ac:dyDescent="0.25">
      <c r="B5" s="34" t="s">
        <v>63</v>
      </c>
    </row>
    <row r="7" ht="22" customHeight="1" spans="2:2" x14ac:dyDescent="0.25">
      <c r="B7" s="35" t="s">
        <v>64</v>
      </c>
    </row>
    <row r="8" ht="30" customHeight="1" spans="2:2" x14ac:dyDescent="0.25">
      <c r="B8" s="34" t="s">
        <v>65</v>
      </c>
    </row>
    <row r="9" ht="30" customHeight="1" spans="2:2" x14ac:dyDescent="0.25">
      <c r="B9" s="34" t="s">
        <v>66</v>
      </c>
    </row>
    <row r="10" ht="30" customHeight="1" spans="2:2" x14ac:dyDescent="0.25">
      <c r="B10" s="34" t="s">
        <v>67</v>
      </c>
    </row>
    <row r="11" ht="18" customHeight="1" spans="2:2" x14ac:dyDescent="0.25">
      <c r="B11" s="34" t="s">
        <v>68</v>
      </c>
    </row>
    <row r="12" ht="30" customHeight="1" spans="2:2" x14ac:dyDescent="0.25">
      <c r="B12" s="34" t="s">
        <v>69</v>
      </c>
    </row>
    <row r="13" ht="30" customHeight="1" spans="2:2" x14ac:dyDescent="0.25">
      <c r="B13" s="34" t="s">
        <v>70</v>
      </c>
    </row>
    <row r="14" ht="8" customHeight="1" spans="2:2" x14ac:dyDescent="0.25">
      <c r="B14" s="34" t="s">
        <v>71</v>
      </c>
    </row>
    <row r="15" ht="30" customHeight="1" spans="2:2" x14ac:dyDescent="0.25">
      <c r="B15" s="36" t="s">
        <v>72</v>
      </c>
    </row>
    <row r="17" ht="20" customHeight="1" spans="2:2" x14ac:dyDescent="0.25">
      <c r="B17" s="37" t="s">
        <v>73</v>
      </c>
    </row>
    <row r="18" ht="30" customHeight="1" spans="2:2" x14ac:dyDescent="0.25">
      <c r="B18" s="34" t="s">
        <v>74</v>
      </c>
    </row>
    <row r="20" ht="18" customHeight="1" spans="2:2" x14ac:dyDescent="0.25">
      <c r="B20" s="38" t="s">
        <v>75</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 Dağıtımı</vt:lpstr>
      <vt:lpstr>Parametreler</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Prim Hesaplama ve Dağıtım Tablosu</dc:title>
  <dc:subject/>
  <dc:description/>
  <cp:keywords/>
  <cp:category/>
  <cp:lastModifiedBy>Unknown</cp:lastModifiedBy>
  <dcterms:created xsi:type="dcterms:W3CDTF">2026-10-12T09:00:00Z</dcterms:created>
  <dcterms:modified xsi:type="dcterms:W3CDTF">2026-10-12T09:00:00Z</dcterms:modified>
</cp:coreProperties>
</file>