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Personel Listesi" state="visible" r:id="rId4"/>
    <sheet sheetId="2" name="Departman Özeti" state="visible" r:id="rId5"/>
    <sheet sheetId="3" name="Özet" state="visible" r:id="rId6"/>
    <sheet sheetId="4" name="Nasıl Kullanılır" state="visible" r:id="rId7"/>
  </sheets>
  <definedNames>
    <definedName name="_xlnm.Print_Titles" localSheetId="0">'Personel Listesi'!$5:$5</definedName>
    <definedName name="_xlnm.Print_Titles" localSheetId="1">'Departman Özeti'!$5:$5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E5" authorId="0">
      <text>
        <r>
          <t>Departman Özeti sayfasındaki adlarla birebir aynı yazın.</t>
        </r>
      </text>
    </comment>
    <comment ref="K5" authorId="0">
      <text>
        <r>
          <t>Yalnızca belirli süreli sözleşmelerde doldurun. 30 gün içinde bitecekse sarı görünür.</t>
        </r>
      </text>
    </comment>
    <comment ref="N5" authorId="0">
      <text>
        <r>
          <t>İK md. 30 kontenjan takibi içindir; özel nitelikli kişisel veridir, erişimi sınırlayın.</t>
        </r>
      </text>
    </comment>
    <comment ref="R5" authorId="0">
      <text>
        <r>
          <t>Kanuni asgari süre ipucudur (İK md. 53): 1-5 yıl 14, 5-15 yıl 20, 15 yıl ve üzeri 26 gün; 18 yaş ve altı ile 50 yaş ve üzeri en az 20 gün. Sözleşme / TİS daha fazlasını öngörebilir.</t>
        </r>
      </text>
    </comment>
  </commentList>
</comments>
</file>

<file path=xl/sharedStrings.xml><?xml version="1.0" encoding="utf-8"?>
<sst xmlns="http://schemas.openxmlformats.org/spreadsheetml/2006/main" count="131" uniqueCount="100">
  <si>
    <t>Personel Takip Tablosu</t>
  </si>
  <si>
    <t>[Şirket Unvanı]  ·  Güncelleme tarihi: [Tarih]  ·  Hazırlayan: [Ad Soyad]</t>
  </si>
  <si>
    <t>ikpartner.com  ·  Ücretsiz İK şablonu  ·  0538 949 22 87</t>
  </si>
  <si>
    <t>Sıra</t>
  </si>
  <si>
    <t>Sicil No</t>
  </si>
  <si>
    <t>Ad Soyad</t>
  </si>
  <si>
    <t>Unvan</t>
  </si>
  <si>
    <t>Departman</t>
  </si>
  <si>
    <t>Lokasyon</t>
  </si>
  <si>
    <t>Yönetici</t>
  </si>
  <si>
    <t>İşe Giriş Tarihi</t>
  </si>
  <si>
    <t>Doğum Tarihi</t>
  </si>
  <si>
    <t>Sözleşme Türü</t>
  </si>
  <si>
    <t>Sözleşme Bitiş</t>
  </si>
  <si>
    <t>Çalışma Durumu</t>
  </si>
  <si>
    <t>Çıkış Tarihi</t>
  </si>
  <si>
    <t>Engelli</t>
  </si>
  <si>
    <t>Kıdem (Yıl)</t>
  </si>
  <si>
    <t>Kıdem</t>
  </si>
  <si>
    <t>Yaş</t>
  </si>
  <si>
    <t>Yıllık İzin (gün)</t>
  </si>
  <si>
    <t>Not</t>
  </si>
  <si>
    <t>1001</t>
  </si>
  <si>
    <t>Örnek Çalışan 1</t>
  </si>
  <si>
    <t>Muhasebe Uzmanı</t>
  </si>
  <si>
    <t>Finans</t>
  </si>
  <si>
    <t>Merkez</t>
  </si>
  <si>
    <t>[Yönetici]</t>
  </si>
  <si>
    <t>Belirsiz Süreli</t>
  </si>
  <si>
    <t>Aktif</t>
  </si>
  <si>
    <t>Hayır</t>
  </si>
  <si>
    <t>1002</t>
  </si>
  <si>
    <t>Örnek Çalışan 2</t>
  </si>
  <si>
    <t>Satış Temsilcisi</t>
  </si>
  <si>
    <t>Satış</t>
  </si>
  <si>
    <t>1003</t>
  </si>
  <si>
    <t>Örnek Çalışan 3</t>
  </si>
  <si>
    <t>Proje Asistanı</t>
  </si>
  <si>
    <t>Operasyon</t>
  </si>
  <si>
    <t>Şube</t>
  </si>
  <si>
    <t>Belirli Süreli</t>
  </si>
  <si>
    <t>1004</t>
  </si>
  <si>
    <t>Örnek Çalışan 4</t>
  </si>
  <si>
    <t>Üretim Şefi</t>
  </si>
  <si>
    <t>Üretim</t>
  </si>
  <si>
    <t>Fabrika</t>
  </si>
  <si>
    <t>1005</t>
  </si>
  <si>
    <t>Örnek Çalışan 5</t>
  </si>
  <si>
    <t>Destek Uzmanı</t>
  </si>
  <si>
    <t>Bilgi Teknolojileri</t>
  </si>
  <si>
    <t>Ayrıldı</t>
  </si>
  <si>
    <t>Aktif Çalışan</t>
  </si>
  <si>
    <t>Ücretsiz İzinde</t>
  </si>
  <si>
    <t>Ayrılan</t>
  </si>
  <si>
    <t>Ort. Kıdem (Yıl)</t>
  </si>
  <si>
    <t>Ort. Yaş</t>
  </si>
  <si>
    <t>Pay (%)</t>
  </si>
  <si>
    <t>İnsan Kaynakları</t>
  </si>
  <si>
    <t>İdari İşler</t>
  </si>
  <si>
    <t>TOPLAM</t>
  </si>
  <si>
    <t>Personel Özeti</t>
  </si>
  <si>
    <t>Kadro</t>
  </si>
  <si>
    <t>Aktif çalışan sayısı</t>
  </si>
  <si>
    <t>Ücretsiz izindeki çalışan</t>
  </si>
  <si>
    <t>Ayrılan çalışan (listede)</t>
  </si>
  <si>
    <t>Ortalama kıdem (aktif, yıl)</t>
  </si>
  <si>
    <t>Ortalama yaş (aktif)</t>
  </si>
  <si>
    <t>Sözleşme ve İzin</t>
  </si>
  <si>
    <t>Belirli süreli sözleşmeli aktif çalışan</t>
  </si>
  <si>
    <t>30 gün içinde biten sözleşme</t>
  </si>
  <si>
    <t>Yenileme veya sona erme kararını zamanında verin.</t>
  </si>
  <si>
    <t>Süresi geçmiş sözleşme (aktif)</t>
  </si>
  <si>
    <t>Süre geçtiği hâlde çalışma sürüyorsa hukuki durumu değerlendirin.</t>
  </si>
  <si>
    <t>18 yaş ve altı / 50 yaş ve üzeri aktif çalışan</t>
  </si>
  <si>
    <t>Bu çalışanlara yıllık izin en az 20 gün verilir.</t>
  </si>
  <si>
    <t>Engelli İstihdamı (İK md. 30)</t>
  </si>
  <si>
    <t>Engelli aktif çalışan</t>
  </si>
  <si>
    <t>Engelli istihdam oranı</t>
  </si>
  <si>
    <t>50 veya daha fazla işçi çalıştıran özel sektör işyerlerinde %3.</t>
  </si>
  <si>
    <t>Oran üzerinden hesaplanan sayı (bilgi)</t>
  </si>
  <si>
    <t>İşyeri bazında hesaplanır; küsurat ve kapsam için mevzuata bakın.</t>
  </si>
  <si>
    <t>Onay</t>
  </si>
  <si>
    <t>Güncelleyen</t>
  </si>
  <si>
    <t>[Ad Soyad]</t>
  </si>
  <si>
    <t>Güncelleme tarihi</t>
  </si>
  <si>
    <t>[Tarih]</t>
  </si>
  <si>
    <t>Nasıl Kullanılır?</t>
  </si>
  <si>
    <t>Çalışanların temel kadro bilgilerini tek listede tutan; kıdem, yaş ve kanuni asgari yıllık izin süresini otomatik hesaplayan, departman bazında çalışan sayısı ve ortalamaları çıkaran personel takip tablosu.</t>
  </si>
  <si>
    <t>Kullanım adımları</t>
  </si>
  <si>
    <t>1. Personel Listesi sayfasına her satıra bir çalışan girin. İtalik örnek satırları silip kendi verilerinizi yazın.</t>
  </si>
  <si>
    <t>2. Tarihleri GG.AA.YYYY biçiminde girin. Kıdem, Yaş ve Yıllık İzin sütunları otomatik hesaplanır; çıkış tarihi girilen çalışanların kıdemi çıkış tarihine kadar sayılır.</t>
  </si>
  <si>
    <t>3. Yıllık İzin sütunu İş Kanunu md. 53'teki asgari süreleri gösteren bir ipucudur. Önceki işyerlerinde geçen ve kıdeme eklenmesi gereken süreler, sözleşme veya TİS ile tanınan ek günler varsa ayrıca değerlendirin.</t>
  </si>
  <si>
    <t>4. Belirli süreli sözleşmelerde bitiş tarihini girin; bitişe 30 gün veya daha az kalan sözleşmeler sarı görünür.</t>
  </si>
  <si>
    <t>5. Departman Özeti sayfasındaki departman adlarını kendi organizasyonunuza göre değiştirin. Personel Listesi'ndeki departman adları bu adlarla birebir aynı olmalıdır.</t>
  </si>
  <si>
    <t>6. Tablo kişisel veri içerir (doğum tarihi, engellilik durumu). Dosyayı yalnızca yetkili kişilerin erişebildiği bir konumda saklayın; gerekmeyen sütunları silebilirsiniz.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</si>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</sst>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%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3A4A61"/>
      <sz val="10"/>
      <name val="Calibri"/>
    </font>
    <font>
      <color rgb="FF0E2849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0E2849"/>
      <sz val="11"/>
      <name val="Calibri"/>
    </font>
    <font>
      <i/>
      <color rgb="FF5A6B82"/>
      <sz val="9"/>
      <name val="Calibri"/>
    </font>
    <font>
      <b/>
      <color rgb="FF1D5888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3" fontId="8" fillId="3" borderId="2" xfId="0" applyNumberFormat="1" applyFont="1" applyFill="1" applyBorder="1"/>
    <xf numFmtId="0" fontId="8" fillId="3" borderId="2" xfId="0" applyFont="1" applyFill="1" applyBorder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8" fillId="3" borderId="2" xfId="0" applyNumberFormat="1" applyFont="1" applyFill="1" applyBorder="1"/>
    <xf numFmtId="165" fontId="8" fillId="3" borderId="2" xfId="0" applyNumberFormat="1" applyFont="1" applyFill="1" applyBorder="1"/>
    <xf numFmtId="0" fontId="9" fillId="4" borderId="3" xfId="0" applyFont="1" applyFill="1" applyBorder="1"/>
    <xf numFmtId="3" fontId="9" fillId="4" borderId="3" xfId="0" applyNumberFormat="1" applyFont="1" applyFill="1" applyBorder="1"/>
    <xf numFmtId="4" fontId="9" fillId="4" borderId="3" xfId="0" applyNumberFormat="1" applyFont="1" applyFill="1" applyBorder="1"/>
    <xf numFmtId="165" fontId="9" fillId="4" borderId="3" xfId="0" applyNumberFormat="1" applyFont="1" applyFill="1" applyBorder="1"/>
    <xf numFmtId="0" fontId="10" fillId="0" borderId="0" xfId="0" applyFont="1"/>
    <xf numFmtId="0" fontId="9" fillId="3" borderId="2" xfId="0" applyFont="1" applyFill="1" applyBorder="1"/>
    <xf numFmtId="3" fontId="11" fillId="0" borderId="2" xfId="0" applyNumberFormat="1" applyFont="1" applyBorder="1" applyAlignment="1">
      <alignment horizontal="right"/>
    </xf>
    <xf numFmtId="4" fontId="11" fillId="0" borderId="2" xfId="0" applyNumberFormat="1" applyFont="1" applyBorder="1" applyAlignment="1">
      <alignment horizontal="right"/>
    </xf>
    <xf numFmtId="0" fontId="12" fillId="0" borderId="0" xfId="0" applyFont="1"/>
    <xf numFmtId="9" fontId="13" fillId="5" borderId="2" xfId="0" applyNumberFormat="1" applyFont="1" applyFill="1" applyBorder="1" applyAlignment="1">
      <alignment horizontal="right"/>
    </xf>
    <xf numFmtId="0" fontId="13" fillId="5" borderId="2" xfId="0" applyFont="1" applyFill="1" applyBorder="1" applyAlignment="1">
      <alignment horizontal="right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FFF4D6"/>
        </patternFill>
      </fill>
    </dxf>
    <dxf>
      <font>
        <color rgb="FF667085"/>
      </font>
      <fill>
        <patternFill patternType="solid">
          <bgColor rgb="FFEEF1F5"/>
        </patternFill>
      </fill>
    </dxf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3" max="3" width="22" customWidth="1"/>
    <col min="4" max="4" width="20" customWidth="1"/>
    <col min="5" max="5" width="18" customWidth="1"/>
    <col min="6" max="6" width="14" customWidth="1"/>
    <col min="7" max="7" width="18" customWidth="1"/>
    <col min="8" max="9" width="13" customWidth="1"/>
    <col min="10" max="10" width="16" customWidth="1"/>
    <col min="11" max="11" width="13" customWidth="1"/>
    <col min="12" max="12" width="14" customWidth="1"/>
    <col min="13" max="13" width="13" customWidth="1"/>
    <col min="16" max="16" width="14" customWidth="1"/>
    <col min="17" max="17" width="7" customWidth="1"/>
    <col min="18" max="18" width="10" customWidth="1"/>
    <col min="19" max="19" width="2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30" customHeight="1" spans="1:19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</row>
    <row r="6" ht="18" customHeight="1" spans="1:19" x14ac:dyDescent="0.25">
      <c r="A6" s="6">
        <v>1</v>
      </c>
      <c r="B6" s="7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27</v>
      </c>
      <c r="H6" s="8">
        <v>43570</v>
      </c>
      <c r="I6" s="8">
        <v>32314</v>
      </c>
      <c r="J6" s="9" t="s">
        <v>28</v>
      </c>
      <c r="K6" s="10"/>
      <c r="L6" s="9" t="s">
        <v>29</v>
      </c>
      <c r="M6" s="10"/>
      <c r="N6" s="9" t="s">
        <v>30</v>
      </c>
      <c r="O6" s="11">
        <f>IF(OR(C6="",H6=""),"",DATEDIF(H6,IF(M6="",TODAY(),M6),"y"))</f>
      </c>
      <c r="P6" s="12">
        <f>IF(OR(C6="",H6=""),"",DATEDIF(H6,IF(M6="",TODAY(),M6),"y")&amp;" yıl "&amp;DATEDIF(H6,IF(M6="",TODAY(),M6),"ym")&amp;" ay")</f>
      </c>
      <c r="Q6" s="11">
        <f>IF(OR(C6="",I6=""),"",DATEDIF(I6,TODAY(),"y"))</f>
      </c>
      <c r="R6" s="11">
        <f>IF(OR(C6="",O6=""),"",IF(O6&lt;1,0,IF(AND(Q6&lt;&gt;"",OR(Q6&lt;=18,Q6&gt;=50)),MAX(20,IF(O6&gt;=15,26,IF(O6&gt;=6,20,14))),IF(O6&gt;=15,26,IF(O6&gt;=6,20,14)))))</f>
      </c>
      <c r="S6" s="13"/>
    </row>
    <row r="7" ht="18" customHeight="1" spans="1:19" x14ac:dyDescent="0.25">
      <c r="A7" s="6">
        <v>2</v>
      </c>
      <c r="B7" s="7" t="s">
        <v>31</v>
      </c>
      <c r="C7" s="7" t="s">
        <v>32</v>
      </c>
      <c r="D7" s="7" t="s">
        <v>33</v>
      </c>
      <c r="E7" s="7" t="s">
        <v>34</v>
      </c>
      <c r="F7" s="7" t="s">
        <v>26</v>
      </c>
      <c r="G7" s="7" t="s">
        <v>27</v>
      </c>
      <c r="H7" s="8">
        <v>45323</v>
      </c>
      <c r="I7" s="8">
        <v>36467</v>
      </c>
      <c r="J7" s="9" t="s">
        <v>28</v>
      </c>
      <c r="K7" s="10"/>
      <c r="L7" s="9" t="s">
        <v>29</v>
      </c>
      <c r="M7" s="10"/>
      <c r="N7" s="9" t="s">
        <v>30</v>
      </c>
      <c r="O7" s="11">
        <f>IF(OR(C7="",H7=""),"",DATEDIF(H7,IF(M7="",TODAY(),M7),"y"))</f>
      </c>
      <c r="P7" s="12">
        <f>IF(OR(C7="",H7=""),"",DATEDIF(H7,IF(M7="",TODAY(),M7),"y")&amp;" yıl "&amp;DATEDIF(H7,IF(M7="",TODAY(),M7),"ym")&amp;" ay")</f>
      </c>
      <c r="Q7" s="11">
        <f>IF(OR(C7="",I7=""),"",DATEDIF(I7,TODAY(),"y"))</f>
      </c>
      <c r="R7" s="11">
        <f>IF(OR(C7="",O7=""),"",IF(O7&lt;1,0,IF(AND(Q7&lt;&gt;"",OR(Q7&lt;=18,Q7&gt;=50)),MAX(20,IF(O7&gt;=15,26,IF(O7&gt;=6,20,14))),IF(O7&gt;=15,26,IF(O7&gt;=6,20,14)))))</f>
      </c>
      <c r="S7" s="13"/>
    </row>
    <row r="8" ht="18" customHeight="1" spans="1:19" x14ac:dyDescent="0.25">
      <c r="A8" s="6">
        <v>3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27</v>
      </c>
      <c r="H8" s="8">
        <v>46082</v>
      </c>
      <c r="I8" s="8">
        <v>36903</v>
      </c>
      <c r="J8" s="9" t="s">
        <v>40</v>
      </c>
      <c r="K8" s="8">
        <v>46327</v>
      </c>
      <c r="L8" s="9" t="s">
        <v>29</v>
      </c>
      <c r="M8" s="10"/>
      <c r="N8" s="9" t="s">
        <v>30</v>
      </c>
      <c r="O8" s="11">
        <f>IF(OR(C8="",H8=""),"",DATEDIF(H8,IF(M8="",TODAY(),M8),"y"))</f>
      </c>
      <c r="P8" s="12">
        <f>IF(OR(C8="",H8=""),"",DATEDIF(H8,IF(M8="",TODAY(),M8),"y")&amp;" yıl "&amp;DATEDIF(H8,IF(M8="",TODAY(),M8),"ym")&amp;" ay")</f>
      </c>
      <c r="Q8" s="11">
        <f>IF(OR(C8="",I8=""),"",DATEDIF(I8,TODAY(),"y"))</f>
      </c>
      <c r="R8" s="11">
        <f>IF(OR(C8="",O8=""),"",IF(O8&lt;1,0,IF(AND(Q8&lt;&gt;"",OR(Q8&lt;=18,Q8&gt;=50)),MAX(20,IF(O8&gt;=15,26,IF(O8&gt;=6,20,14))),IF(O8&gt;=15,26,IF(O8&gt;=6,20,14)))))</f>
      </c>
      <c r="S8" s="13"/>
    </row>
    <row r="9" ht="18" customHeight="1" spans="1:19" x14ac:dyDescent="0.25">
      <c r="A9" s="6">
        <v>4</v>
      </c>
      <c r="B9" s="7" t="s">
        <v>41</v>
      </c>
      <c r="C9" s="7" t="s">
        <v>42</v>
      </c>
      <c r="D9" s="7" t="s">
        <v>43</v>
      </c>
      <c r="E9" s="7" t="s">
        <v>44</v>
      </c>
      <c r="F9" s="7" t="s">
        <v>45</v>
      </c>
      <c r="G9" s="7" t="s">
        <v>27</v>
      </c>
      <c r="H9" s="8">
        <v>39692</v>
      </c>
      <c r="I9" s="8">
        <v>26449</v>
      </c>
      <c r="J9" s="9" t="s">
        <v>28</v>
      </c>
      <c r="K9" s="10"/>
      <c r="L9" s="9" t="s">
        <v>29</v>
      </c>
      <c r="M9" s="10"/>
      <c r="N9" s="9" t="s">
        <v>30</v>
      </c>
      <c r="O9" s="11">
        <f>IF(OR(C9="",H9=""),"",DATEDIF(H9,IF(M9="",TODAY(),M9),"y"))</f>
      </c>
      <c r="P9" s="12">
        <f>IF(OR(C9="",H9=""),"",DATEDIF(H9,IF(M9="",TODAY(),M9),"y")&amp;" yıl "&amp;DATEDIF(H9,IF(M9="",TODAY(),M9),"ym")&amp;" ay")</f>
      </c>
      <c r="Q9" s="11">
        <f>IF(OR(C9="",I9=""),"",DATEDIF(I9,TODAY(),"y"))</f>
      </c>
      <c r="R9" s="11">
        <f>IF(OR(C9="",O9=""),"",IF(O9&lt;1,0,IF(AND(Q9&lt;&gt;"",OR(Q9&lt;=18,Q9&gt;=50)),MAX(20,IF(O9&gt;=15,26,IF(O9&gt;=6,20,14))),IF(O9&gt;=15,26,IF(O9&gt;=6,20,14)))))</f>
      </c>
      <c r="S9" s="13"/>
    </row>
    <row r="10" ht="18" customHeight="1" spans="1:19" x14ac:dyDescent="0.25">
      <c r="A10" s="6">
        <v>5</v>
      </c>
      <c r="B10" s="7" t="s">
        <v>46</v>
      </c>
      <c r="C10" s="7" t="s">
        <v>47</v>
      </c>
      <c r="D10" s="7" t="s">
        <v>48</v>
      </c>
      <c r="E10" s="7" t="s">
        <v>49</v>
      </c>
      <c r="F10" s="7" t="s">
        <v>26</v>
      </c>
      <c r="G10" s="7" t="s">
        <v>27</v>
      </c>
      <c r="H10" s="8">
        <v>44725</v>
      </c>
      <c r="I10" s="8">
        <v>34919</v>
      </c>
      <c r="J10" s="9" t="s">
        <v>28</v>
      </c>
      <c r="K10" s="10"/>
      <c r="L10" s="9" t="s">
        <v>50</v>
      </c>
      <c r="M10" s="8">
        <v>46234</v>
      </c>
      <c r="N10" s="9" t="s">
        <v>30</v>
      </c>
      <c r="O10" s="11">
        <f>IF(OR(C10="",H10=""),"",DATEDIF(H10,IF(M10="",TODAY(),M10),"y"))</f>
      </c>
      <c r="P10" s="12">
        <f>IF(OR(C10="",H10=""),"",DATEDIF(H10,IF(M10="",TODAY(),M10),"y")&amp;" yıl "&amp;DATEDIF(H10,IF(M10="",TODAY(),M10),"ym")&amp;" ay")</f>
      </c>
      <c r="Q10" s="11">
        <f>IF(OR(C10="",I10=""),"",DATEDIF(I10,TODAY(),"y"))</f>
      </c>
      <c r="R10" s="11">
        <f>IF(OR(C10="",O10=""),"",IF(O10&lt;1,0,IF(AND(Q10&lt;&gt;"",OR(Q10&lt;=18,Q10&gt;=50)),MAX(20,IF(O10&gt;=15,26,IF(O10&gt;=6,20,14))),IF(O10&gt;=15,26,IF(O10&gt;=6,20,14)))))</f>
      </c>
      <c r="S10" s="13"/>
    </row>
    <row r="11" ht="18" customHeight="1" spans="1:19" x14ac:dyDescent="0.25">
      <c r="A11" s="6">
        <v>6</v>
      </c>
      <c r="B11" s="13"/>
      <c r="C11" s="13"/>
      <c r="D11" s="13"/>
      <c r="E11" s="13"/>
      <c r="F11" s="13"/>
      <c r="G11" s="13"/>
      <c r="H11" s="10"/>
      <c r="I11" s="10"/>
      <c r="J11" s="14"/>
      <c r="K11" s="10"/>
      <c r="L11" s="14"/>
      <c r="M11" s="10"/>
      <c r="N11" s="14"/>
      <c r="O11" s="11">
        <f>IF(OR(C11="",H11=""),"",DATEDIF(H11,IF(M11="",TODAY(),M11),"y"))</f>
      </c>
      <c r="P11" s="12">
        <f>IF(OR(C11="",H11=""),"",DATEDIF(H11,IF(M11="",TODAY(),M11),"y")&amp;" yıl "&amp;DATEDIF(H11,IF(M11="",TODAY(),M11),"ym")&amp;" ay")</f>
      </c>
      <c r="Q11" s="11">
        <f>IF(OR(C11="",I11=""),"",DATEDIF(I11,TODAY(),"y"))</f>
      </c>
      <c r="R11" s="11">
        <f>IF(OR(C11="",O11=""),"",IF(O11&lt;1,0,IF(AND(Q11&lt;&gt;"",OR(Q11&lt;=18,Q11&gt;=50)),MAX(20,IF(O11&gt;=15,26,IF(O11&gt;=6,20,14))),IF(O11&gt;=15,26,IF(O11&gt;=6,20,14)))))</f>
      </c>
      <c r="S11" s="13"/>
    </row>
    <row r="12" ht="18" customHeight="1" spans="1:19" x14ac:dyDescent="0.25">
      <c r="A12" s="6">
        <v>7</v>
      </c>
      <c r="B12" s="13"/>
      <c r="C12" s="13"/>
      <c r="D12" s="13"/>
      <c r="E12" s="13"/>
      <c r="F12" s="13"/>
      <c r="G12" s="13"/>
      <c r="H12" s="10"/>
      <c r="I12" s="10"/>
      <c r="J12" s="14"/>
      <c r="K12" s="10"/>
      <c r="L12" s="14"/>
      <c r="M12" s="10"/>
      <c r="N12" s="14"/>
      <c r="O12" s="11">
        <f>IF(OR(C12="",H12=""),"",DATEDIF(H12,IF(M12="",TODAY(),M12),"y"))</f>
      </c>
      <c r="P12" s="12">
        <f>IF(OR(C12="",H12=""),"",DATEDIF(H12,IF(M12="",TODAY(),M12),"y")&amp;" yıl "&amp;DATEDIF(H12,IF(M12="",TODAY(),M12),"ym")&amp;" ay")</f>
      </c>
      <c r="Q12" s="11">
        <f>IF(OR(C12="",I12=""),"",DATEDIF(I12,TODAY(),"y"))</f>
      </c>
      <c r="R12" s="11">
        <f>IF(OR(C12="",O12=""),"",IF(O12&lt;1,0,IF(AND(Q12&lt;&gt;"",OR(Q12&lt;=18,Q12&gt;=50)),MAX(20,IF(O12&gt;=15,26,IF(O12&gt;=6,20,14))),IF(O12&gt;=15,26,IF(O12&gt;=6,20,14)))))</f>
      </c>
      <c r="S12" s="13"/>
    </row>
    <row r="13" ht="18" customHeight="1" spans="1:19" x14ac:dyDescent="0.25">
      <c r="A13" s="6">
        <v>8</v>
      </c>
      <c r="B13" s="13"/>
      <c r="C13" s="13"/>
      <c r="D13" s="13"/>
      <c r="E13" s="13"/>
      <c r="F13" s="13"/>
      <c r="G13" s="13"/>
      <c r="H13" s="10"/>
      <c r="I13" s="10"/>
      <c r="J13" s="14"/>
      <c r="K13" s="10"/>
      <c r="L13" s="14"/>
      <c r="M13" s="10"/>
      <c r="N13" s="14"/>
      <c r="O13" s="11">
        <f>IF(OR(C13="",H13=""),"",DATEDIF(H13,IF(M13="",TODAY(),M13),"y"))</f>
      </c>
      <c r="P13" s="12">
        <f>IF(OR(C13="",H13=""),"",DATEDIF(H13,IF(M13="",TODAY(),M13),"y")&amp;" yıl "&amp;DATEDIF(H13,IF(M13="",TODAY(),M13),"ym")&amp;" ay")</f>
      </c>
      <c r="Q13" s="11">
        <f>IF(OR(C13="",I13=""),"",DATEDIF(I13,TODAY(),"y"))</f>
      </c>
      <c r="R13" s="11">
        <f>IF(OR(C13="",O13=""),"",IF(O13&lt;1,0,IF(AND(Q13&lt;&gt;"",OR(Q13&lt;=18,Q13&gt;=50)),MAX(20,IF(O13&gt;=15,26,IF(O13&gt;=6,20,14))),IF(O13&gt;=15,26,IF(O13&gt;=6,20,14)))))</f>
      </c>
      <c r="S13" s="13"/>
    </row>
    <row r="14" ht="18" customHeight="1" spans="1:19" x14ac:dyDescent="0.25">
      <c r="A14" s="6">
        <v>9</v>
      </c>
      <c r="B14" s="13"/>
      <c r="C14" s="13"/>
      <c r="D14" s="13"/>
      <c r="E14" s="13"/>
      <c r="F14" s="13"/>
      <c r="G14" s="13"/>
      <c r="H14" s="10"/>
      <c r="I14" s="10"/>
      <c r="J14" s="14"/>
      <c r="K14" s="10"/>
      <c r="L14" s="14"/>
      <c r="M14" s="10"/>
      <c r="N14" s="14"/>
      <c r="O14" s="11">
        <f>IF(OR(C14="",H14=""),"",DATEDIF(H14,IF(M14="",TODAY(),M14),"y"))</f>
      </c>
      <c r="P14" s="12">
        <f>IF(OR(C14="",H14=""),"",DATEDIF(H14,IF(M14="",TODAY(),M14),"y")&amp;" yıl "&amp;DATEDIF(H14,IF(M14="",TODAY(),M14),"ym")&amp;" ay")</f>
      </c>
      <c r="Q14" s="11">
        <f>IF(OR(C14="",I14=""),"",DATEDIF(I14,TODAY(),"y"))</f>
      </c>
      <c r="R14" s="11">
        <f>IF(OR(C14="",O14=""),"",IF(O14&lt;1,0,IF(AND(Q14&lt;&gt;"",OR(Q14&lt;=18,Q14&gt;=50)),MAX(20,IF(O14&gt;=15,26,IF(O14&gt;=6,20,14))),IF(O14&gt;=15,26,IF(O14&gt;=6,20,14)))))</f>
      </c>
      <c r="S14" s="13"/>
    </row>
    <row r="15" ht="18" customHeight="1" spans="1:19" x14ac:dyDescent="0.25">
      <c r="A15" s="6">
        <v>10</v>
      </c>
      <c r="B15" s="13"/>
      <c r="C15" s="13"/>
      <c r="D15" s="13"/>
      <c r="E15" s="13"/>
      <c r="F15" s="13"/>
      <c r="G15" s="13"/>
      <c r="H15" s="10"/>
      <c r="I15" s="10"/>
      <c r="J15" s="14"/>
      <c r="K15" s="10"/>
      <c r="L15" s="14"/>
      <c r="M15" s="10"/>
      <c r="N15" s="14"/>
      <c r="O15" s="11">
        <f>IF(OR(C15="",H15=""),"",DATEDIF(H15,IF(M15="",TODAY(),M15),"y"))</f>
      </c>
      <c r="P15" s="12">
        <f>IF(OR(C15="",H15=""),"",DATEDIF(H15,IF(M15="",TODAY(),M15),"y")&amp;" yıl "&amp;DATEDIF(H15,IF(M15="",TODAY(),M15),"ym")&amp;" ay")</f>
      </c>
      <c r="Q15" s="11">
        <f>IF(OR(C15="",I15=""),"",DATEDIF(I15,TODAY(),"y"))</f>
      </c>
      <c r="R15" s="11">
        <f>IF(OR(C15="",O15=""),"",IF(O15&lt;1,0,IF(AND(Q15&lt;&gt;"",OR(Q15&lt;=18,Q15&gt;=50)),MAX(20,IF(O15&gt;=15,26,IF(O15&gt;=6,20,14))),IF(O15&gt;=15,26,IF(O15&gt;=6,20,14)))))</f>
      </c>
      <c r="S15" s="13"/>
    </row>
    <row r="16" ht="18" customHeight="1" spans="1:19" x14ac:dyDescent="0.25">
      <c r="A16" s="6">
        <v>11</v>
      </c>
      <c r="B16" s="13"/>
      <c r="C16" s="13"/>
      <c r="D16" s="13"/>
      <c r="E16" s="13"/>
      <c r="F16" s="13"/>
      <c r="G16" s="13"/>
      <c r="H16" s="10"/>
      <c r="I16" s="10"/>
      <c r="J16" s="14"/>
      <c r="K16" s="10"/>
      <c r="L16" s="14"/>
      <c r="M16" s="10"/>
      <c r="N16" s="14"/>
      <c r="O16" s="11">
        <f>IF(OR(C16="",H16=""),"",DATEDIF(H16,IF(M16="",TODAY(),M16),"y"))</f>
      </c>
      <c r="P16" s="12">
        <f>IF(OR(C16="",H16=""),"",DATEDIF(H16,IF(M16="",TODAY(),M16),"y")&amp;" yıl "&amp;DATEDIF(H16,IF(M16="",TODAY(),M16),"ym")&amp;" ay")</f>
      </c>
      <c r="Q16" s="11">
        <f>IF(OR(C16="",I16=""),"",DATEDIF(I16,TODAY(),"y"))</f>
      </c>
      <c r="R16" s="11">
        <f>IF(OR(C16="",O16=""),"",IF(O16&lt;1,0,IF(AND(Q16&lt;&gt;"",OR(Q16&lt;=18,Q16&gt;=50)),MAX(20,IF(O16&gt;=15,26,IF(O16&gt;=6,20,14))),IF(O16&gt;=15,26,IF(O16&gt;=6,20,14)))))</f>
      </c>
      <c r="S16" s="13"/>
    </row>
    <row r="17" ht="18" customHeight="1" spans="1:19" x14ac:dyDescent="0.25">
      <c r="A17" s="6">
        <v>12</v>
      </c>
      <c r="B17" s="13"/>
      <c r="C17" s="13"/>
      <c r="D17" s="13"/>
      <c r="E17" s="13"/>
      <c r="F17" s="13"/>
      <c r="G17" s="13"/>
      <c r="H17" s="10"/>
      <c r="I17" s="10"/>
      <c r="J17" s="14"/>
      <c r="K17" s="10"/>
      <c r="L17" s="14"/>
      <c r="M17" s="10"/>
      <c r="N17" s="14"/>
      <c r="O17" s="11">
        <f>IF(OR(C17="",H17=""),"",DATEDIF(H17,IF(M17="",TODAY(),M17),"y"))</f>
      </c>
      <c r="P17" s="12">
        <f>IF(OR(C17="",H17=""),"",DATEDIF(H17,IF(M17="",TODAY(),M17),"y")&amp;" yıl "&amp;DATEDIF(H17,IF(M17="",TODAY(),M17),"ym")&amp;" ay")</f>
      </c>
      <c r="Q17" s="11">
        <f>IF(OR(C17="",I17=""),"",DATEDIF(I17,TODAY(),"y"))</f>
      </c>
      <c r="R17" s="11">
        <f>IF(OR(C17="",O17=""),"",IF(O17&lt;1,0,IF(AND(Q17&lt;&gt;"",OR(Q17&lt;=18,Q17&gt;=50)),MAX(20,IF(O17&gt;=15,26,IF(O17&gt;=6,20,14))),IF(O17&gt;=15,26,IF(O17&gt;=6,20,14)))))</f>
      </c>
      <c r="S17" s="13"/>
    </row>
    <row r="18" ht="18" customHeight="1" spans="1:19" x14ac:dyDescent="0.25">
      <c r="A18" s="6">
        <v>13</v>
      </c>
      <c r="B18" s="13"/>
      <c r="C18" s="13"/>
      <c r="D18" s="13"/>
      <c r="E18" s="13"/>
      <c r="F18" s="13"/>
      <c r="G18" s="13"/>
      <c r="H18" s="10"/>
      <c r="I18" s="10"/>
      <c r="J18" s="14"/>
      <c r="K18" s="10"/>
      <c r="L18" s="14"/>
      <c r="M18" s="10"/>
      <c r="N18" s="14"/>
      <c r="O18" s="11">
        <f>IF(OR(C18="",H18=""),"",DATEDIF(H18,IF(M18="",TODAY(),M18),"y"))</f>
      </c>
      <c r="P18" s="12">
        <f>IF(OR(C18="",H18=""),"",DATEDIF(H18,IF(M18="",TODAY(),M18),"y")&amp;" yıl "&amp;DATEDIF(H18,IF(M18="",TODAY(),M18),"ym")&amp;" ay")</f>
      </c>
      <c r="Q18" s="11">
        <f>IF(OR(C18="",I18=""),"",DATEDIF(I18,TODAY(),"y"))</f>
      </c>
      <c r="R18" s="11">
        <f>IF(OR(C18="",O18=""),"",IF(O18&lt;1,0,IF(AND(Q18&lt;&gt;"",OR(Q18&lt;=18,Q18&gt;=50)),MAX(20,IF(O18&gt;=15,26,IF(O18&gt;=6,20,14))),IF(O18&gt;=15,26,IF(O18&gt;=6,20,14)))))</f>
      </c>
      <c r="S18" s="13"/>
    </row>
    <row r="19" ht="18" customHeight="1" spans="1:19" x14ac:dyDescent="0.25">
      <c r="A19" s="6">
        <v>14</v>
      </c>
      <c r="B19" s="13"/>
      <c r="C19" s="13"/>
      <c r="D19" s="13"/>
      <c r="E19" s="13"/>
      <c r="F19" s="13"/>
      <c r="G19" s="13"/>
      <c r="H19" s="10"/>
      <c r="I19" s="10"/>
      <c r="J19" s="14"/>
      <c r="K19" s="10"/>
      <c r="L19" s="14"/>
      <c r="M19" s="10"/>
      <c r="N19" s="14"/>
      <c r="O19" s="11">
        <f>IF(OR(C19="",H19=""),"",DATEDIF(H19,IF(M19="",TODAY(),M19),"y"))</f>
      </c>
      <c r="P19" s="12">
        <f>IF(OR(C19="",H19=""),"",DATEDIF(H19,IF(M19="",TODAY(),M19),"y")&amp;" yıl "&amp;DATEDIF(H19,IF(M19="",TODAY(),M19),"ym")&amp;" ay")</f>
      </c>
      <c r="Q19" s="11">
        <f>IF(OR(C19="",I19=""),"",DATEDIF(I19,TODAY(),"y"))</f>
      </c>
      <c r="R19" s="11">
        <f>IF(OR(C19="",O19=""),"",IF(O19&lt;1,0,IF(AND(Q19&lt;&gt;"",OR(Q19&lt;=18,Q19&gt;=50)),MAX(20,IF(O19&gt;=15,26,IF(O19&gt;=6,20,14))),IF(O19&gt;=15,26,IF(O19&gt;=6,20,14)))))</f>
      </c>
      <c r="S19" s="13"/>
    </row>
    <row r="20" ht="18" customHeight="1" spans="1:19" x14ac:dyDescent="0.25">
      <c r="A20" s="6">
        <v>15</v>
      </c>
      <c r="B20" s="13"/>
      <c r="C20" s="13"/>
      <c r="D20" s="13"/>
      <c r="E20" s="13"/>
      <c r="F20" s="13"/>
      <c r="G20" s="13"/>
      <c r="H20" s="10"/>
      <c r="I20" s="10"/>
      <c r="J20" s="14"/>
      <c r="K20" s="10"/>
      <c r="L20" s="14"/>
      <c r="M20" s="10"/>
      <c r="N20" s="14"/>
      <c r="O20" s="11">
        <f>IF(OR(C20="",H20=""),"",DATEDIF(H20,IF(M20="",TODAY(),M20),"y"))</f>
      </c>
      <c r="P20" s="12">
        <f>IF(OR(C20="",H20=""),"",DATEDIF(H20,IF(M20="",TODAY(),M20),"y")&amp;" yıl "&amp;DATEDIF(H20,IF(M20="",TODAY(),M20),"ym")&amp;" ay")</f>
      </c>
      <c r="Q20" s="11">
        <f>IF(OR(C20="",I20=""),"",DATEDIF(I20,TODAY(),"y"))</f>
      </c>
      <c r="R20" s="11">
        <f>IF(OR(C20="",O20=""),"",IF(O20&lt;1,0,IF(AND(Q20&lt;&gt;"",OR(Q20&lt;=18,Q20&gt;=50)),MAX(20,IF(O20&gt;=15,26,IF(O20&gt;=6,20,14))),IF(O20&gt;=15,26,IF(O20&gt;=6,20,14)))))</f>
      </c>
      <c r="S20" s="13"/>
    </row>
    <row r="21" ht="18" customHeight="1" spans="1:19" x14ac:dyDescent="0.25">
      <c r="A21" s="6">
        <v>16</v>
      </c>
      <c r="B21" s="13"/>
      <c r="C21" s="13"/>
      <c r="D21" s="13"/>
      <c r="E21" s="13"/>
      <c r="F21" s="13"/>
      <c r="G21" s="13"/>
      <c r="H21" s="10"/>
      <c r="I21" s="10"/>
      <c r="J21" s="14"/>
      <c r="K21" s="10"/>
      <c r="L21" s="14"/>
      <c r="M21" s="10"/>
      <c r="N21" s="14"/>
      <c r="O21" s="11">
        <f>IF(OR(C21="",H21=""),"",DATEDIF(H21,IF(M21="",TODAY(),M21),"y"))</f>
      </c>
      <c r="P21" s="12">
        <f>IF(OR(C21="",H21=""),"",DATEDIF(H21,IF(M21="",TODAY(),M21),"y")&amp;" yıl "&amp;DATEDIF(H21,IF(M21="",TODAY(),M21),"ym")&amp;" ay")</f>
      </c>
      <c r="Q21" s="11">
        <f>IF(OR(C21="",I21=""),"",DATEDIF(I21,TODAY(),"y"))</f>
      </c>
      <c r="R21" s="11">
        <f>IF(OR(C21="",O21=""),"",IF(O21&lt;1,0,IF(AND(Q21&lt;&gt;"",OR(Q21&lt;=18,Q21&gt;=50)),MAX(20,IF(O21&gt;=15,26,IF(O21&gt;=6,20,14))),IF(O21&gt;=15,26,IF(O21&gt;=6,20,14)))))</f>
      </c>
      <c r="S21" s="13"/>
    </row>
    <row r="22" ht="18" customHeight="1" spans="1:19" x14ac:dyDescent="0.25">
      <c r="A22" s="6">
        <v>17</v>
      </c>
      <c r="B22" s="13"/>
      <c r="C22" s="13"/>
      <c r="D22" s="13"/>
      <c r="E22" s="13"/>
      <c r="F22" s="13"/>
      <c r="G22" s="13"/>
      <c r="H22" s="10"/>
      <c r="I22" s="10"/>
      <c r="J22" s="14"/>
      <c r="K22" s="10"/>
      <c r="L22" s="14"/>
      <c r="M22" s="10"/>
      <c r="N22" s="14"/>
      <c r="O22" s="11">
        <f>IF(OR(C22="",H22=""),"",DATEDIF(H22,IF(M22="",TODAY(),M22),"y"))</f>
      </c>
      <c r="P22" s="12">
        <f>IF(OR(C22="",H22=""),"",DATEDIF(H22,IF(M22="",TODAY(),M22),"y")&amp;" yıl "&amp;DATEDIF(H22,IF(M22="",TODAY(),M22),"ym")&amp;" ay")</f>
      </c>
      <c r="Q22" s="11">
        <f>IF(OR(C22="",I22=""),"",DATEDIF(I22,TODAY(),"y"))</f>
      </c>
      <c r="R22" s="11">
        <f>IF(OR(C22="",O22=""),"",IF(O22&lt;1,0,IF(AND(Q22&lt;&gt;"",OR(Q22&lt;=18,Q22&gt;=50)),MAX(20,IF(O22&gt;=15,26,IF(O22&gt;=6,20,14))),IF(O22&gt;=15,26,IF(O22&gt;=6,20,14)))))</f>
      </c>
      <c r="S22" s="13"/>
    </row>
    <row r="23" ht="18" customHeight="1" spans="1:19" x14ac:dyDescent="0.25">
      <c r="A23" s="6">
        <v>18</v>
      </c>
      <c r="B23" s="13"/>
      <c r="C23" s="13"/>
      <c r="D23" s="13"/>
      <c r="E23" s="13"/>
      <c r="F23" s="13"/>
      <c r="G23" s="13"/>
      <c r="H23" s="10"/>
      <c r="I23" s="10"/>
      <c r="J23" s="14"/>
      <c r="K23" s="10"/>
      <c r="L23" s="14"/>
      <c r="M23" s="10"/>
      <c r="N23" s="14"/>
      <c r="O23" s="11">
        <f>IF(OR(C23="",H23=""),"",DATEDIF(H23,IF(M23="",TODAY(),M23),"y"))</f>
      </c>
      <c r="P23" s="12">
        <f>IF(OR(C23="",H23=""),"",DATEDIF(H23,IF(M23="",TODAY(),M23),"y")&amp;" yıl "&amp;DATEDIF(H23,IF(M23="",TODAY(),M23),"ym")&amp;" ay")</f>
      </c>
      <c r="Q23" s="11">
        <f>IF(OR(C23="",I23=""),"",DATEDIF(I23,TODAY(),"y"))</f>
      </c>
      <c r="R23" s="11">
        <f>IF(OR(C23="",O23=""),"",IF(O23&lt;1,0,IF(AND(Q23&lt;&gt;"",OR(Q23&lt;=18,Q23&gt;=50)),MAX(20,IF(O23&gt;=15,26,IF(O23&gt;=6,20,14))),IF(O23&gt;=15,26,IF(O23&gt;=6,20,14)))))</f>
      </c>
      <c r="S23" s="13"/>
    </row>
    <row r="24" ht="18" customHeight="1" spans="1:19" x14ac:dyDescent="0.25">
      <c r="A24" s="6">
        <v>19</v>
      </c>
      <c r="B24" s="13"/>
      <c r="C24" s="13"/>
      <c r="D24" s="13"/>
      <c r="E24" s="13"/>
      <c r="F24" s="13"/>
      <c r="G24" s="13"/>
      <c r="H24" s="10"/>
      <c r="I24" s="10"/>
      <c r="J24" s="14"/>
      <c r="K24" s="10"/>
      <c r="L24" s="14"/>
      <c r="M24" s="10"/>
      <c r="N24" s="14"/>
      <c r="O24" s="11">
        <f>IF(OR(C24="",H24=""),"",DATEDIF(H24,IF(M24="",TODAY(),M24),"y"))</f>
      </c>
      <c r="P24" s="12">
        <f>IF(OR(C24="",H24=""),"",DATEDIF(H24,IF(M24="",TODAY(),M24),"y")&amp;" yıl "&amp;DATEDIF(H24,IF(M24="",TODAY(),M24),"ym")&amp;" ay")</f>
      </c>
      <c r="Q24" s="11">
        <f>IF(OR(C24="",I24=""),"",DATEDIF(I24,TODAY(),"y"))</f>
      </c>
      <c r="R24" s="11">
        <f>IF(OR(C24="",O24=""),"",IF(O24&lt;1,0,IF(AND(Q24&lt;&gt;"",OR(Q24&lt;=18,Q24&gt;=50)),MAX(20,IF(O24&gt;=15,26,IF(O24&gt;=6,20,14))),IF(O24&gt;=15,26,IF(O24&gt;=6,20,14)))))</f>
      </c>
      <c r="S24" s="13"/>
    </row>
    <row r="25" ht="18" customHeight="1" spans="1:19" x14ac:dyDescent="0.25">
      <c r="A25" s="6">
        <v>20</v>
      </c>
      <c r="B25" s="13"/>
      <c r="C25" s="13"/>
      <c r="D25" s="13"/>
      <c r="E25" s="13"/>
      <c r="F25" s="13"/>
      <c r="G25" s="13"/>
      <c r="H25" s="10"/>
      <c r="I25" s="10"/>
      <c r="J25" s="14"/>
      <c r="K25" s="10"/>
      <c r="L25" s="14"/>
      <c r="M25" s="10"/>
      <c r="N25" s="14"/>
      <c r="O25" s="11">
        <f>IF(OR(C25="",H25=""),"",DATEDIF(H25,IF(M25="",TODAY(),M25),"y"))</f>
      </c>
      <c r="P25" s="12">
        <f>IF(OR(C25="",H25=""),"",DATEDIF(H25,IF(M25="",TODAY(),M25),"y")&amp;" yıl "&amp;DATEDIF(H25,IF(M25="",TODAY(),M25),"ym")&amp;" ay")</f>
      </c>
      <c r="Q25" s="11">
        <f>IF(OR(C25="",I25=""),"",DATEDIF(I25,TODAY(),"y"))</f>
      </c>
      <c r="R25" s="11">
        <f>IF(OR(C25="",O25=""),"",IF(O25&lt;1,0,IF(AND(Q25&lt;&gt;"",OR(Q25&lt;=18,Q25&gt;=50)),MAX(20,IF(O25&gt;=15,26,IF(O25&gt;=6,20,14))),IF(O25&gt;=15,26,IF(O25&gt;=6,20,14)))))</f>
      </c>
      <c r="S25" s="13"/>
    </row>
    <row r="26" ht="18" customHeight="1" spans="1:19" x14ac:dyDescent="0.25">
      <c r="A26" s="6">
        <v>21</v>
      </c>
      <c r="B26" s="13"/>
      <c r="C26" s="13"/>
      <c r="D26" s="13"/>
      <c r="E26" s="13"/>
      <c r="F26" s="13"/>
      <c r="G26" s="13"/>
      <c r="H26" s="10"/>
      <c r="I26" s="10"/>
      <c r="J26" s="14"/>
      <c r="K26" s="10"/>
      <c r="L26" s="14"/>
      <c r="M26" s="10"/>
      <c r="N26" s="14"/>
      <c r="O26" s="11">
        <f>IF(OR(C26="",H26=""),"",DATEDIF(H26,IF(M26="",TODAY(),M26),"y"))</f>
      </c>
      <c r="P26" s="12">
        <f>IF(OR(C26="",H26=""),"",DATEDIF(H26,IF(M26="",TODAY(),M26),"y")&amp;" yıl "&amp;DATEDIF(H26,IF(M26="",TODAY(),M26),"ym")&amp;" ay")</f>
      </c>
      <c r="Q26" s="11">
        <f>IF(OR(C26="",I26=""),"",DATEDIF(I26,TODAY(),"y"))</f>
      </c>
      <c r="R26" s="11">
        <f>IF(OR(C26="",O26=""),"",IF(O26&lt;1,0,IF(AND(Q26&lt;&gt;"",OR(Q26&lt;=18,Q26&gt;=50)),MAX(20,IF(O26&gt;=15,26,IF(O26&gt;=6,20,14))),IF(O26&gt;=15,26,IF(O26&gt;=6,20,14)))))</f>
      </c>
      <c r="S26" s="13"/>
    </row>
    <row r="27" ht="18" customHeight="1" spans="1:19" x14ac:dyDescent="0.25">
      <c r="A27" s="6">
        <v>22</v>
      </c>
      <c r="B27" s="13"/>
      <c r="C27" s="13"/>
      <c r="D27" s="13"/>
      <c r="E27" s="13"/>
      <c r="F27" s="13"/>
      <c r="G27" s="13"/>
      <c r="H27" s="10"/>
      <c r="I27" s="10"/>
      <c r="J27" s="14"/>
      <c r="K27" s="10"/>
      <c r="L27" s="14"/>
      <c r="M27" s="10"/>
      <c r="N27" s="14"/>
      <c r="O27" s="11">
        <f>IF(OR(C27="",H27=""),"",DATEDIF(H27,IF(M27="",TODAY(),M27),"y"))</f>
      </c>
      <c r="P27" s="12">
        <f>IF(OR(C27="",H27=""),"",DATEDIF(H27,IF(M27="",TODAY(),M27),"y")&amp;" yıl "&amp;DATEDIF(H27,IF(M27="",TODAY(),M27),"ym")&amp;" ay")</f>
      </c>
      <c r="Q27" s="11">
        <f>IF(OR(C27="",I27=""),"",DATEDIF(I27,TODAY(),"y"))</f>
      </c>
      <c r="R27" s="11">
        <f>IF(OR(C27="",O27=""),"",IF(O27&lt;1,0,IF(AND(Q27&lt;&gt;"",OR(Q27&lt;=18,Q27&gt;=50)),MAX(20,IF(O27&gt;=15,26,IF(O27&gt;=6,20,14))),IF(O27&gt;=15,26,IF(O27&gt;=6,20,14)))))</f>
      </c>
      <c r="S27" s="13"/>
    </row>
    <row r="28" ht="18" customHeight="1" spans="1:19" x14ac:dyDescent="0.25">
      <c r="A28" s="6">
        <v>23</v>
      </c>
      <c r="B28" s="13"/>
      <c r="C28" s="13"/>
      <c r="D28" s="13"/>
      <c r="E28" s="13"/>
      <c r="F28" s="13"/>
      <c r="G28" s="13"/>
      <c r="H28" s="10"/>
      <c r="I28" s="10"/>
      <c r="J28" s="14"/>
      <c r="K28" s="10"/>
      <c r="L28" s="14"/>
      <c r="M28" s="10"/>
      <c r="N28" s="14"/>
      <c r="O28" s="11">
        <f>IF(OR(C28="",H28=""),"",DATEDIF(H28,IF(M28="",TODAY(),M28),"y"))</f>
      </c>
      <c r="P28" s="12">
        <f>IF(OR(C28="",H28=""),"",DATEDIF(H28,IF(M28="",TODAY(),M28),"y")&amp;" yıl "&amp;DATEDIF(H28,IF(M28="",TODAY(),M28),"ym")&amp;" ay")</f>
      </c>
      <c r="Q28" s="11">
        <f>IF(OR(C28="",I28=""),"",DATEDIF(I28,TODAY(),"y"))</f>
      </c>
      <c r="R28" s="11">
        <f>IF(OR(C28="",O28=""),"",IF(O28&lt;1,0,IF(AND(Q28&lt;&gt;"",OR(Q28&lt;=18,Q28&gt;=50)),MAX(20,IF(O28&gt;=15,26,IF(O28&gt;=6,20,14))),IF(O28&gt;=15,26,IF(O28&gt;=6,20,14)))))</f>
      </c>
      <c r="S28" s="13"/>
    </row>
    <row r="29" ht="18" customHeight="1" spans="1:19" x14ac:dyDescent="0.25">
      <c r="A29" s="6">
        <v>24</v>
      </c>
      <c r="B29" s="13"/>
      <c r="C29" s="13"/>
      <c r="D29" s="13"/>
      <c r="E29" s="13"/>
      <c r="F29" s="13"/>
      <c r="G29" s="13"/>
      <c r="H29" s="10"/>
      <c r="I29" s="10"/>
      <c r="J29" s="14"/>
      <c r="K29" s="10"/>
      <c r="L29" s="14"/>
      <c r="M29" s="10"/>
      <c r="N29" s="14"/>
      <c r="O29" s="11">
        <f>IF(OR(C29="",H29=""),"",DATEDIF(H29,IF(M29="",TODAY(),M29),"y"))</f>
      </c>
      <c r="P29" s="12">
        <f>IF(OR(C29="",H29=""),"",DATEDIF(H29,IF(M29="",TODAY(),M29),"y")&amp;" yıl "&amp;DATEDIF(H29,IF(M29="",TODAY(),M29),"ym")&amp;" ay")</f>
      </c>
      <c r="Q29" s="11">
        <f>IF(OR(C29="",I29=""),"",DATEDIF(I29,TODAY(),"y"))</f>
      </c>
      <c r="R29" s="11">
        <f>IF(OR(C29="",O29=""),"",IF(O29&lt;1,0,IF(AND(Q29&lt;&gt;"",OR(Q29&lt;=18,Q29&gt;=50)),MAX(20,IF(O29&gt;=15,26,IF(O29&gt;=6,20,14))),IF(O29&gt;=15,26,IF(O29&gt;=6,20,14)))))</f>
      </c>
      <c r="S29" s="13"/>
    </row>
    <row r="30" ht="18" customHeight="1" spans="1:19" x14ac:dyDescent="0.25">
      <c r="A30" s="6">
        <v>25</v>
      </c>
      <c r="B30" s="13"/>
      <c r="C30" s="13"/>
      <c r="D30" s="13"/>
      <c r="E30" s="13"/>
      <c r="F30" s="13"/>
      <c r="G30" s="13"/>
      <c r="H30" s="10"/>
      <c r="I30" s="10"/>
      <c r="J30" s="14"/>
      <c r="K30" s="10"/>
      <c r="L30" s="14"/>
      <c r="M30" s="10"/>
      <c r="N30" s="14"/>
      <c r="O30" s="11">
        <f>IF(OR(C30="",H30=""),"",DATEDIF(H30,IF(M30="",TODAY(),M30),"y"))</f>
      </c>
      <c r="P30" s="12">
        <f>IF(OR(C30="",H30=""),"",DATEDIF(H30,IF(M30="",TODAY(),M30),"y")&amp;" yıl "&amp;DATEDIF(H30,IF(M30="",TODAY(),M30),"ym")&amp;" ay")</f>
      </c>
      <c r="Q30" s="11">
        <f>IF(OR(C30="",I30=""),"",DATEDIF(I30,TODAY(),"y"))</f>
      </c>
      <c r="R30" s="11">
        <f>IF(OR(C30="",O30=""),"",IF(O30&lt;1,0,IF(AND(Q30&lt;&gt;"",OR(Q30&lt;=18,Q30&gt;=50)),MAX(20,IF(O30&gt;=15,26,IF(O30&gt;=6,20,14))),IF(O30&gt;=15,26,IF(O30&gt;=6,20,14)))))</f>
      </c>
      <c r="S30" s="13"/>
    </row>
    <row r="31" ht="18" customHeight="1" spans="1:19" x14ac:dyDescent="0.25">
      <c r="A31" s="6">
        <v>26</v>
      </c>
      <c r="B31" s="13"/>
      <c r="C31" s="13"/>
      <c r="D31" s="13"/>
      <c r="E31" s="13"/>
      <c r="F31" s="13"/>
      <c r="G31" s="13"/>
      <c r="H31" s="10"/>
      <c r="I31" s="10"/>
      <c r="J31" s="14"/>
      <c r="K31" s="10"/>
      <c r="L31" s="14"/>
      <c r="M31" s="10"/>
      <c r="N31" s="14"/>
      <c r="O31" s="11">
        <f>IF(OR(C31="",H31=""),"",DATEDIF(H31,IF(M31="",TODAY(),M31),"y"))</f>
      </c>
      <c r="P31" s="12">
        <f>IF(OR(C31="",H31=""),"",DATEDIF(H31,IF(M31="",TODAY(),M31),"y")&amp;" yıl "&amp;DATEDIF(H31,IF(M31="",TODAY(),M31),"ym")&amp;" ay")</f>
      </c>
      <c r="Q31" s="11">
        <f>IF(OR(C31="",I31=""),"",DATEDIF(I31,TODAY(),"y"))</f>
      </c>
      <c r="R31" s="11">
        <f>IF(OR(C31="",O31=""),"",IF(O31&lt;1,0,IF(AND(Q31&lt;&gt;"",OR(Q31&lt;=18,Q31&gt;=50)),MAX(20,IF(O31&gt;=15,26,IF(O31&gt;=6,20,14))),IF(O31&gt;=15,26,IF(O31&gt;=6,20,14)))))</f>
      </c>
      <c r="S31" s="13"/>
    </row>
    <row r="32" ht="18" customHeight="1" spans="1:19" x14ac:dyDescent="0.25">
      <c r="A32" s="6">
        <v>27</v>
      </c>
      <c r="B32" s="13"/>
      <c r="C32" s="13"/>
      <c r="D32" s="13"/>
      <c r="E32" s="13"/>
      <c r="F32" s="13"/>
      <c r="G32" s="13"/>
      <c r="H32" s="10"/>
      <c r="I32" s="10"/>
      <c r="J32" s="14"/>
      <c r="K32" s="10"/>
      <c r="L32" s="14"/>
      <c r="M32" s="10"/>
      <c r="N32" s="14"/>
      <c r="O32" s="11">
        <f>IF(OR(C32="",H32=""),"",DATEDIF(H32,IF(M32="",TODAY(),M32),"y"))</f>
      </c>
      <c r="P32" s="12">
        <f>IF(OR(C32="",H32=""),"",DATEDIF(H32,IF(M32="",TODAY(),M32),"y")&amp;" yıl "&amp;DATEDIF(H32,IF(M32="",TODAY(),M32),"ym")&amp;" ay")</f>
      </c>
      <c r="Q32" s="11">
        <f>IF(OR(C32="",I32=""),"",DATEDIF(I32,TODAY(),"y"))</f>
      </c>
      <c r="R32" s="11">
        <f>IF(OR(C32="",O32=""),"",IF(O32&lt;1,0,IF(AND(Q32&lt;&gt;"",OR(Q32&lt;=18,Q32&gt;=50)),MAX(20,IF(O32&gt;=15,26,IF(O32&gt;=6,20,14))),IF(O32&gt;=15,26,IF(O32&gt;=6,20,14)))))</f>
      </c>
      <c r="S32" s="13"/>
    </row>
    <row r="33" ht="18" customHeight="1" spans="1:19" x14ac:dyDescent="0.25">
      <c r="A33" s="6">
        <v>28</v>
      </c>
      <c r="B33" s="13"/>
      <c r="C33" s="13"/>
      <c r="D33" s="13"/>
      <c r="E33" s="13"/>
      <c r="F33" s="13"/>
      <c r="G33" s="13"/>
      <c r="H33" s="10"/>
      <c r="I33" s="10"/>
      <c r="J33" s="14"/>
      <c r="K33" s="10"/>
      <c r="L33" s="14"/>
      <c r="M33" s="10"/>
      <c r="N33" s="14"/>
      <c r="O33" s="11">
        <f>IF(OR(C33="",H33=""),"",DATEDIF(H33,IF(M33="",TODAY(),M33),"y"))</f>
      </c>
      <c r="P33" s="12">
        <f>IF(OR(C33="",H33=""),"",DATEDIF(H33,IF(M33="",TODAY(),M33),"y")&amp;" yıl "&amp;DATEDIF(H33,IF(M33="",TODAY(),M33),"ym")&amp;" ay")</f>
      </c>
      <c r="Q33" s="11">
        <f>IF(OR(C33="",I33=""),"",DATEDIF(I33,TODAY(),"y"))</f>
      </c>
      <c r="R33" s="11">
        <f>IF(OR(C33="",O33=""),"",IF(O33&lt;1,0,IF(AND(Q33&lt;&gt;"",OR(Q33&lt;=18,Q33&gt;=50)),MAX(20,IF(O33&gt;=15,26,IF(O33&gt;=6,20,14))),IF(O33&gt;=15,26,IF(O33&gt;=6,20,14)))))</f>
      </c>
      <c r="S33" s="13"/>
    </row>
    <row r="34" ht="18" customHeight="1" spans="1:19" x14ac:dyDescent="0.25">
      <c r="A34" s="6">
        <v>29</v>
      </c>
      <c r="B34" s="13"/>
      <c r="C34" s="13"/>
      <c r="D34" s="13"/>
      <c r="E34" s="13"/>
      <c r="F34" s="13"/>
      <c r="G34" s="13"/>
      <c r="H34" s="10"/>
      <c r="I34" s="10"/>
      <c r="J34" s="14"/>
      <c r="K34" s="10"/>
      <c r="L34" s="14"/>
      <c r="M34" s="10"/>
      <c r="N34" s="14"/>
      <c r="O34" s="11">
        <f>IF(OR(C34="",H34=""),"",DATEDIF(H34,IF(M34="",TODAY(),M34),"y"))</f>
      </c>
      <c r="P34" s="12">
        <f>IF(OR(C34="",H34=""),"",DATEDIF(H34,IF(M34="",TODAY(),M34),"y")&amp;" yıl "&amp;DATEDIF(H34,IF(M34="",TODAY(),M34),"ym")&amp;" ay")</f>
      </c>
      <c r="Q34" s="11">
        <f>IF(OR(C34="",I34=""),"",DATEDIF(I34,TODAY(),"y"))</f>
      </c>
      <c r="R34" s="11">
        <f>IF(OR(C34="",O34=""),"",IF(O34&lt;1,0,IF(AND(Q34&lt;&gt;"",OR(Q34&lt;=18,Q34&gt;=50)),MAX(20,IF(O34&gt;=15,26,IF(O34&gt;=6,20,14))),IF(O34&gt;=15,26,IF(O34&gt;=6,20,14)))))</f>
      </c>
      <c r="S34" s="13"/>
    </row>
    <row r="35" ht="18" customHeight="1" spans="1:19" x14ac:dyDescent="0.25">
      <c r="A35" s="6">
        <v>30</v>
      </c>
      <c r="B35" s="13"/>
      <c r="C35" s="13"/>
      <c r="D35" s="13"/>
      <c r="E35" s="13"/>
      <c r="F35" s="13"/>
      <c r="G35" s="13"/>
      <c r="H35" s="10"/>
      <c r="I35" s="10"/>
      <c r="J35" s="14"/>
      <c r="K35" s="10"/>
      <c r="L35" s="14"/>
      <c r="M35" s="10"/>
      <c r="N35" s="14"/>
      <c r="O35" s="11">
        <f>IF(OR(C35="",H35=""),"",DATEDIF(H35,IF(M35="",TODAY(),M35),"y"))</f>
      </c>
      <c r="P35" s="12">
        <f>IF(OR(C35="",H35=""),"",DATEDIF(H35,IF(M35="",TODAY(),M35),"y")&amp;" yıl "&amp;DATEDIF(H35,IF(M35="",TODAY(),M35),"ym")&amp;" ay")</f>
      </c>
      <c r="Q35" s="11">
        <f>IF(OR(C35="",I35=""),"",DATEDIF(I35,TODAY(),"y"))</f>
      </c>
      <c r="R35" s="11">
        <f>IF(OR(C35="",O35=""),"",IF(O35&lt;1,0,IF(AND(Q35&lt;&gt;"",OR(Q35&lt;=18,Q35&gt;=50)),MAX(20,IF(O35&gt;=15,26,IF(O35&gt;=6,20,14))),IF(O35&gt;=15,26,IF(O35&gt;=6,20,14)))))</f>
      </c>
      <c r="S35" s="13"/>
    </row>
    <row r="36" ht="18" customHeight="1" spans="1:19" x14ac:dyDescent="0.25">
      <c r="A36" s="6">
        <v>31</v>
      </c>
      <c r="B36" s="13"/>
      <c r="C36" s="13"/>
      <c r="D36" s="13"/>
      <c r="E36" s="13"/>
      <c r="F36" s="13"/>
      <c r="G36" s="13"/>
      <c r="H36" s="10"/>
      <c r="I36" s="10"/>
      <c r="J36" s="14"/>
      <c r="K36" s="10"/>
      <c r="L36" s="14"/>
      <c r="M36" s="10"/>
      <c r="N36" s="14"/>
      <c r="O36" s="11">
        <f>IF(OR(C36="",H36=""),"",DATEDIF(H36,IF(M36="",TODAY(),M36),"y"))</f>
      </c>
      <c r="P36" s="12">
        <f>IF(OR(C36="",H36=""),"",DATEDIF(H36,IF(M36="",TODAY(),M36),"y")&amp;" yıl "&amp;DATEDIF(H36,IF(M36="",TODAY(),M36),"ym")&amp;" ay")</f>
      </c>
      <c r="Q36" s="11">
        <f>IF(OR(C36="",I36=""),"",DATEDIF(I36,TODAY(),"y"))</f>
      </c>
      <c r="R36" s="11">
        <f>IF(OR(C36="",O36=""),"",IF(O36&lt;1,0,IF(AND(Q36&lt;&gt;"",OR(Q36&lt;=18,Q36&gt;=50)),MAX(20,IF(O36&gt;=15,26,IF(O36&gt;=6,20,14))),IF(O36&gt;=15,26,IF(O36&gt;=6,20,14)))))</f>
      </c>
      <c r="S36" s="13"/>
    </row>
    <row r="37" ht="18" customHeight="1" spans="1:19" x14ac:dyDescent="0.25">
      <c r="A37" s="6">
        <v>32</v>
      </c>
      <c r="B37" s="13"/>
      <c r="C37" s="13"/>
      <c r="D37" s="13"/>
      <c r="E37" s="13"/>
      <c r="F37" s="13"/>
      <c r="G37" s="13"/>
      <c r="H37" s="10"/>
      <c r="I37" s="10"/>
      <c r="J37" s="14"/>
      <c r="K37" s="10"/>
      <c r="L37" s="14"/>
      <c r="M37" s="10"/>
      <c r="N37" s="14"/>
      <c r="O37" s="11">
        <f>IF(OR(C37="",H37=""),"",DATEDIF(H37,IF(M37="",TODAY(),M37),"y"))</f>
      </c>
      <c r="P37" s="12">
        <f>IF(OR(C37="",H37=""),"",DATEDIF(H37,IF(M37="",TODAY(),M37),"y")&amp;" yıl "&amp;DATEDIF(H37,IF(M37="",TODAY(),M37),"ym")&amp;" ay")</f>
      </c>
      <c r="Q37" s="11">
        <f>IF(OR(C37="",I37=""),"",DATEDIF(I37,TODAY(),"y"))</f>
      </c>
      <c r="R37" s="11">
        <f>IF(OR(C37="",O37=""),"",IF(O37&lt;1,0,IF(AND(Q37&lt;&gt;"",OR(Q37&lt;=18,Q37&gt;=50)),MAX(20,IF(O37&gt;=15,26,IF(O37&gt;=6,20,14))),IF(O37&gt;=15,26,IF(O37&gt;=6,20,14)))))</f>
      </c>
      <c r="S37" s="13"/>
    </row>
    <row r="38" ht="18" customHeight="1" spans="1:19" x14ac:dyDescent="0.25">
      <c r="A38" s="6">
        <v>33</v>
      </c>
      <c r="B38" s="13"/>
      <c r="C38" s="13"/>
      <c r="D38" s="13"/>
      <c r="E38" s="13"/>
      <c r="F38" s="13"/>
      <c r="G38" s="13"/>
      <c r="H38" s="10"/>
      <c r="I38" s="10"/>
      <c r="J38" s="14"/>
      <c r="K38" s="10"/>
      <c r="L38" s="14"/>
      <c r="M38" s="10"/>
      <c r="N38" s="14"/>
      <c r="O38" s="11">
        <f>IF(OR(C38="",H38=""),"",DATEDIF(H38,IF(M38="",TODAY(),M38),"y"))</f>
      </c>
      <c r="P38" s="12">
        <f>IF(OR(C38="",H38=""),"",DATEDIF(H38,IF(M38="",TODAY(),M38),"y")&amp;" yıl "&amp;DATEDIF(H38,IF(M38="",TODAY(),M38),"ym")&amp;" ay")</f>
      </c>
      <c r="Q38" s="11">
        <f>IF(OR(C38="",I38=""),"",DATEDIF(I38,TODAY(),"y"))</f>
      </c>
      <c r="R38" s="11">
        <f>IF(OR(C38="",O38=""),"",IF(O38&lt;1,0,IF(AND(Q38&lt;&gt;"",OR(Q38&lt;=18,Q38&gt;=50)),MAX(20,IF(O38&gt;=15,26,IF(O38&gt;=6,20,14))),IF(O38&gt;=15,26,IF(O38&gt;=6,20,14)))))</f>
      </c>
      <c r="S38" s="13"/>
    </row>
    <row r="39" ht="18" customHeight="1" spans="1:19" x14ac:dyDescent="0.25">
      <c r="A39" s="6">
        <v>34</v>
      </c>
      <c r="B39" s="13"/>
      <c r="C39" s="13"/>
      <c r="D39" s="13"/>
      <c r="E39" s="13"/>
      <c r="F39" s="13"/>
      <c r="G39" s="13"/>
      <c r="H39" s="10"/>
      <c r="I39" s="10"/>
      <c r="J39" s="14"/>
      <c r="K39" s="10"/>
      <c r="L39" s="14"/>
      <c r="M39" s="10"/>
      <c r="N39" s="14"/>
      <c r="O39" s="11">
        <f>IF(OR(C39="",H39=""),"",DATEDIF(H39,IF(M39="",TODAY(),M39),"y"))</f>
      </c>
      <c r="P39" s="12">
        <f>IF(OR(C39="",H39=""),"",DATEDIF(H39,IF(M39="",TODAY(),M39),"y")&amp;" yıl "&amp;DATEDIF(H39,IF(M39="",TODAY(),M39),"ym")&amp;" ay")</f>
      </c>
      <c r="Q39" s="11">
        <f>IF(OR(C39="",I39=""),"",DATEDIF(I39,TODAY(),"y"))</f>
      </c>
      <c r="R39" s="11">
        <f>IF(OR(C39="",O39=""),"",IF(O39&lt;1,0,IF(AND(Q39&lt;&gt;"",OR(Q39&lt;=18,Q39&gt;=50)),MAX(20,IF(O39&gt;=15,26,IF(O39&gt;=6,20,14))),IF(O39&gt;=15,26,IF(O39&gt;=6,20,14)))))</f>
      </c>
      <c r="S39" s="13"/>
    </row>
    <row r="40" ht="18" customHeight="1" spans="1:19" x14ac:dyDescent="0.25">
      <c r="A40" s="6">
        <v>35</v>
      </c>
      <c r="B40" s="13"/>
      <c r="C40" s="13"/>
      <c r="D40" s="13"/>
      <c r="E40" s="13"/>
      <c r="F40" s="13"/>
      <c r="G40" s="13"/>
      <c r="H40" s="10"/>
      <c r="I40" s="10"/>
      <c r="J40" s="14"/>
      <c r="K40" s="10"/>
      <c r="L40" s="14"/>
      <c r="M40" s="10"/>
      <c r="N40" s="14"/>
      <c r="O40" s="11">
        <f>IF(OR(C40="",H40=""),"",DATEDIF(H40,IF(M40="",TODAY(),M40),"y"))</f>
      </c>
      <c r="P40" s="12">
        <f>IF(OR(C40="",H40=""),"",DATEDIF(H40,IF(M40="",TODAY(),M40),"y")&amp;" yıl "&amp;DATEDIF(H40,IF(M40="",TODAY(),M40),"ym")&amp;" ay")</f>
      </c>
      <c r="Q40" s="11">
        <f>IF(OR(C40="",I40=""),"",DATEDIF(I40,TODAY(),"y"))</f>
      </c>
      <c r="R40" s="11">
        <f>IF(OR(C40="",O40=""),"",IF(O40&lt;1,0,IF(AND(Q40&lt;&gt;"",OR(Q40&lt;=18,Q40&gt;=50)),MAX(20,IF(O40&gt;=15,26,IF(O40&gt;=6,20,14))),IF(O40&gt;=15,26,IF(O40&gt;=6,20,14)))))</f>
      </c>
      <c r="S40" s="13"/>
    </row>
    <row r="41" ht="18" customHeight="1" spans="1:19" x14ac:dyDescent="0.25">
      <c r="A41" s="6">
        <v>36</v>
      </c>
      <c r="B41" s="13"/>
      <c r="C41" s="13"/>
      <c r="D41" s="13"/>
      <c r="E41" s="13"/>
      <c r="F41" s="13"/>
      <c r="G41" s="13"/>
      <c r="H41" s="10"/>
      <c r="I41" s="10"/>
      <c r="J41" s="14"/>
      <c r="K41" s="10"/>
      <c r="L41" s="14"/>
      <c r="M41" s="10"/>
      <c r="N41" s="14"/>
      <c r="O41" s="11">
        <f>IF(OR(C41="",H41=""),"",DATEDIF(H41,IF(M41="",TODAY(),M41),"y"))</f>
      </c>
      <c r="P41" s="12">
        <f>IF(OR(C41="",H41=""),"",DATEDIF(H41,IF(M41="",TODAY(),M41),"y")&amp;" yıl "&amp;DATEDIF(H41,IF(M41="",TODAY(),M41),"ym")&amp;" ay")</f>
      </c>
      <c r="Q41" s="11">
        <f>IF(OR(C41="",I41=""),"",DATEDIF(I41,TODAY(),"y"))</f>
      </c>
      <c r="R41" s="11">
        <f>IF(OR(C41="",O41=""),"",IF(O41&lt;1,0,IF(AND(Q41&lt;&gt;"",OR(Q41&lt;=18,Q41&gt;=50)),MAX(20,IF(O41&gt;=15,26,IF(O41&gt;=6,20,14))),IF(O41&gt;=15,26,IF(O41&gt;=6,20,14)))))</f>
      </c>
      <c r="S41" s="13"/>
    </row>
    <row r="42" ht="18" customHeight="1" spans="1:19" x14ac:dyDescent="0.25">
      <c r="A42" s="6">
        <v>37</v>
      </c>
      <c r="B42" s="13"/>
      <c r="C42" s="13"/>
      <c r="D42" s="13"/>
      <c r="E42" s="13"/>
      <c r="F42" s="13"/>
      <c r="G42" s="13"/>
      <c r="H42" s="10"/>
      <c r="I42" s="10"/>
      <c r="J42" s="14"/>
      <c r="K42" s="10"/>
      <c r="L42" s="14"/>
      <c r="M42" s="10"/>
      <c r="N42" s="14"/>
      <c r="O42" s="11">
        <f>IF(OR(C42="",H42=""),"",DATEDIF(H42,IF(M42="",TODAY(),M42),"y"))</f>
      </c>
      <c r="P42" s="12">
        <f>IF(OR(C42="",H42=""),"",DATEDIF(H42,IF(M42="",TODAY(),M42),"y")&amp;" yıl "&amp;DATEDIF(H42,IF(M42="",TODAY(),M42),"ym")&amp;" ay")</f>
      </c>
      <c r="Q42" s="11">
        <f>IF(OR(C42="",I42=""),"",DATEDIF(I42,TODAY(),"y"))</f>
      </c>
      <c r="R42" s="11">
        <f>IF(OR(C42="",O42=""),"",IF(O42&lt;1,0,IF(AND(Q42&lt;&gt;"",OR(Q42&lt;=18,Q42&gt;=50)),MAX(20,IF(O42&gt;=15,26,IF(O42&gt;=6,20,14))),IF(O42&gt;=15,26,IF(O42&gt;=6,20,14)))))</f>
      </c>
      <c r="S42" s="13"/>
    </row>
    <row r="43" ht="18" customHeight="1" spans="1:19" x14ac:dyDescent="0.25">
      <c r="A43" s="6">
        <v>38</v>
      </c>
      <c r="B43" s="13"/>
      <c r="C43" s="13"/>
      <c r="D43" s="13"/>
      <c r="E43" s="13"/>
      <c r="F43" s="13"/>
      <c r="G43" s="13"/>
      <c r="H43" s="10"/>
      <c r="I43" s="10"/>
      <c r="J43" s="14"/>
      <c r="K43" s="10"/>
      <c r="L43" s="14"/>
      <c r="M43" s="10"/>
      <c r="N43" s="14"/>
      <c r="O43" s="11">
        <f>IF(OR(C43="",H43=""),"",DATEDIF(H43,IF(M43="",TODAY(),M43),"y"))</f>
      </c>
      <c r="P43" s="12">
        <f>IF(OR(C43="",H43=""),"",DATEDIF(H43,IF(M43="",TODAY(),M43),"y")&amp;" yıl "&amp;DATEDIF(H43,IF(M43="",TODAY(),M43),"ym")&amp;" ay")</f>
      </c>
      <c r="Q43" s="11">
        <f>IF(OR(C43="",I43=""),"",DATEDIF(I43,TODAY(),"y"))</f>
      </c>
      <c r="R43" s="11">
        <f>IF(OR(C43="",O43=""),"",IF(O43&lt;1,0,IF(AND(Q43&lt;&gt;"",OR(Q43&lt;=18,Q43&gt;=50)),MAX(20,IF(O43&gt;=15,26,IF(O43&gt;=6,20,14))),IF(O43&gt;=15,26,IF(O43&gt;=6,20,14)))))</f>
      </c>
      <c r="S43" s="13"/>
    </row>
    <row r="44" ht="18" customHeight="1" spans="1:19" x14ac:dyDescent="0.25">
      <c r="A44" s="6">
        <v>39</v>
      </c>
      <c r="B44" s="13"/>
      <c r="C44" s="13"/>
      <c r="D44" s="13"/>
      <c r="E44" s="13"/>
      <c r="F44" s="13"/>
      <c r="G44" s="13"/>
      <c r="H44" s="10"/>
      <c r="I44" s="10"/>
      <c r="J44" s="14"/>
      <c r="K44" s="10"/>
      <c r="L44" s="14"/>
      <c r="M44" s="10"/>
      <c r="N44" s="14"/>
      <c r="O44" s="11">
        <f>IF(OR(C44="",H44=""),"",DATEDIF(H44,IF(M44="",TODAY(),M44),"y"))</f>
      </c>
      <c r="P44" s="12">
        <f>IF(OR(C44="",H44=""),"",DATEDIF(H44,IF(M44="",TODAY(),M44),"y")&amp;" yıl "&amp;DATEDIF(H44,IF(M44="",TODAY(),M44),"ym")&amp;" ay")</f>
      </c>
      <c r="Q44" s="11">
        <f>IF(OR(C44="",I44=""),"",DATEDIF(I44,TODAY(),"y"))</f>
      </c>
      <c r="R44" s="11">
        <f>IF(OR(C44="",O44=""),"",IF(O44&lt;1,0,IF(AND(Q44&lt;&gt;"",OR(Q44&lt;=18,Q44&gt;=50)),MAX(20,IF(O44&gt;=15,26,IF(O44&gt;=6,20,14))),IF(O44&gt;=15,26,IF(O44&gt;=6,20,14)))))</f>
      </c>
      <c r="S44" s="13"/>
    </row>
    <row r="45" ht="18" customHeight="1" spans="1:19" x14ac:dyDescent="0.25">
      <c r="A45" s="6">
        <v>40</v>
      </c>
      <c r="B45" s="13"/>
      <c r="C45" s="13"/>
      <c r="D45" s="13"/>
      <c r="E45" s="13"/>
      <c r="F45" s="13"/>
      <c r="G45" s="13"/>
      <c r="H45" s="10"/>
      <c r="I45" s="10"/>
      <c r="J45" s="14"/>
      <c r="K45" s="10"/>
      <c r="L45" s="14"/>
      <c r="M45" s="10"/>
      <c r="N45" s="14"/>
      <c r="O45" s="11">
        <f>IF(OR(C45="",H45=""),"",DATEDIF(H45,IF(M45="",TODAY(),M45),"y"))</f>
      </c>
      <c r="P45" s="12">
        <f>IF(OR(C45="",H45=""),"",DATEDIF(H45,IF(M45="",TODAY(),M45),"y")&amp;" yıl "&amp;DATEDIF(H45,IF(M45="",TODAY(),M45),"ym")&amp;" ay")</f>
      </c>
      <c r="Q45" s="11">
        <f>IF(OR(C45="",I45=""),"",DATEDIF(I45,TODAY(),"y"))</f>
      </c>
      <c r="R45" s="11">
        <f>IF(OR(C45="",O45=""),"",IF(O45&lt;1,0,IF(AND(Q45&lt;&gt;"",OR(Q45&lt;=18,Q45&gt;=50)),MAX(20,IF(O45&gt;=15,26,IF(O45&gt;=6,20,14))),IF(O45&gt;=15,26,IF(O45&gt;=6,20,14)))))</f>
      </c>
      <c r="S45" s="13"/>
    </row>
    <row r="46" ht="18" customHeight="1" spans="1:19" x14ac:dyDescent="0.25">
      <c r="A46" s="6">
        <v>41</v>
      </c>
      <c r="B46" s="13"/>
      <c r="C46" s="13"/>
      <c r="D46" s="13"/>
      <c r="E46" s="13"/>
      <c r="F46" s="13"/>
      <c r="G46" s="13"/>
      <c r="H46" s="10"/>
      <c r="I46" s="10"/>
      <c r="J46" s="14"/>
      <c r="K46" s="10"/>
      <c r="L46" s="14"/>
      <c r="M46" s="10"/>
      <c r="N46" s="14"/>
      <c r="O46" s="11">
        <f>IF(OR(C46="",H46=""),"",DATEDIF(H46,IF(M46="",TODAY(),M46),"y"))</f>
      </c>
      <c r="P46" s="12">
        <f>IF(OR(C46="",H46=""),"",DATEDIF(H46,IF(M46="",TODAY(),M46),"y")&amp;" yıl "&amp;DATEDIF(H46,IF(M46="",TODAY(),M46),"ym")&amp;" ay")</f>
      </c>
      <c r="Q46" s="11">
        <f>IF(OR(C46="",I46=""),"",DATEDIF(I46,TODAY(),"y"))</f>
      </c>
      <c r="R46" s="11">
        <f>IF(OR(C46="",O46=""),"",IF(O46&lt;1,0,IF(AND(Q46&lt;&gt;"",OR(Q46&lt;=18,Q46&gt;=50)),MAX(20,IF(O46&gt;=15,26,IF(O46&gt;=6,20,14))),IF(O46&gt;=15,26,IF(O46&gt;=6,20,14)))))</f>
      </c>
      <c r="S46" s="13"/>
    </row>
    <row r="47" ht="18" customHeight="1" spans="1:19" x14ac:dyDescent="0.25">
      <c r="A47" s="6">
        <v>42</v>
      </c>
      <c r="B47" s="13"/>
      <c r="C47" s="13"/>
      <c r="D47" s="13"/>
      <c r="E47" s="13"/>
      <c r="F47" s="13"/>
      <c r="G47" s="13"/>
      <c r="H47" s="10"/>
      <c r="I47" s="10"/>
      <c r="J47" s="14"/>
      <c r="K47" s="10"/>
      <c r="L47" s="14"/>
      <c r="M47" s="10"/>
      <c r="N47" s="14"/>
      <c r="O47" s="11">
        <f>IF(OR(C47="",H47=""),"",DATEDIF(H47,IF(M47="",TODAY(),M47),"y"))</f>
      </c>
      <c r="P47" s="12">
        <f>IF(OR(C47="",H47=""),"",DATEDIF(H47,IF(M47="",TODAY(),M47),"y")&amp;" yıl "&amp;DATEDIF(H47,IF(M47="",TODAY(),M47),"ym")&amp;" ay")</f>
      </c>
      <c r="Q47" s="11">
        <f>IF(OR(C47="",I47=""),"",DATEDIF(I47,TODAY(),"y"))</f>
      </c>
      <c r="R47" s="11">
        <f>IF(OR(C47="",O47=""),"",IF(O47&lt;1,0,IF(AND(Q47&lt;&gt;"",OR(Q47&lt;=18,Q47&gt;=50)),MAX(20,IF(O47&gt;=15,26,IF(O47&gt;=6,20,14))),IF(O47&gt;=15,26,IF(O47&gt;=6,20,14)))))</f>
      </c>
      <c r="S47" s="13"/>
    </row>
    <row r="48" ht="18" customHeight="1" spans="1:19" x14ac:dyDescent="0.25">
      <c r="A48" s="6">
        <v>43</v>
      </c>
      <c r="B48" s="13"/>
      <c r="C48" s="13"/>
      <c r="D48" s="13"/>
      <c r="E48" s="13"/>
      <c r="F48" s="13"/>
      <c r="G48" s="13"/>
      <c r="H48" s="10"/>
      <c r="I48" s="10"/>
      <c r="J48" s="14"/>
      <c r="K48" s="10"/>
      <c r="L48" s="14"/>
      <c r="M48" s="10"/>
      <c r="N48" s="14"/>
      <c r="O48" s="11">
        <f>IF(OR(C48="",H48=""),"",DATEDIF(H48,IF(M48="",TODAY(),M48),"y"))</f>
      </c>
      <c r="P48" s="12">
        <f>IF(OR(C48="",H48=""),"",DATEDIF(H48,IF(M48="",TODAY(),M48),"y")&amp;" yıl "&amp;DATEDIF(H48,IF(M48="",TODAY(),M48),"ym")&amp;" ay")</f>
      </c>
      <c r="Q48" s="11">
        <f>IF(OR(C48="",I48=""),"",DATEDIF(I48,TODAY(),"y"))</f>
      </c>
      <c r="R48" s="11">
        <f>IF(OR(C48="",O48=""),"",IF(O48&lt;1,0,IF(AND(Q48&lt;&gt;"",OR(Q48&lt;=18,Q48&gt;=50)),MAX(20,IF(O48&gt;=15,26,IF(O48&gt;=6,20,14))),IF(O48&gt;=15,26,IF(O48&gt;=6,20,14)))))</f>
      </c>
      <c r="S48" s="13"/>
    </row>
    <row r="49" ht="18" customHeight="1" spans="1:19" x14ac:dyDescent="0.25">
      <c r="A49" s="6">
        <v>44</v>
      </c>
      <c r="B49" s="13"/>
      <c r="C49" s="13"/>
      <c r="D49" s="13"/>
      <c r="E49" s="13"/>
      <c r="F49" s="13"/>
      <c r="G49" s="13"/>
      <c r="H49" s="10"/>
      <c r="I49" s="10"/>
      <c r="J49" s="14"/>
      <c r="K49" s="10"/>
      <c r="L49" s="14"/>
      <c r="M49" s="10"/>
      <c r="N49" s="14"/>
      <c r="O49" s="11">
        <f>IF(OR(C49="",H49=""),"",DATEDIF(H49,IF(M49="",TODAY(),M49),"y"))</f>
      </c>
      <c r="P49" s="12">
        <f>IF(OR(C49="",H49=""),"",DATEDIF(H49,IF(M49="",TODAY(),M49),"y")&amp;" yıl "&amp;DATEDIF(H49,IF(M49="",TODAY(),M49),"ym")&amp;" ay")</f>
      </c>
      <c r="Q49" s="11">
        <f>IF(OR(C49="",I49=""),"",DATEDIF(I49,TODAY(),"y"))</f>
      </c>
      <c r="R49" s="11">
        <f>IF(OR(C49="",O49=""),"",IF(O49&lt;1,0,IF(AND(Q49&lt;&gt;"",OR(Q49&lt;=18,Q49&gt;=50)),MAX(20,IF(O49&gt;=15,26,IF(O49&gt;=6,20,14))),IF(O49&gt;=15,26,IF(O49&gt;=6,20,14)))))</f>
      </c>
      <c r="S49" s="13"/>
    </row>
    <row r="50" ht="18" customHeight="1" spans="1:19" x14ac:dyDescent="0.25">
      <c r="A50" s="6">
        <v>45</v>
      </c>
      <c r="B50" s="13"/>
      <c r="C50" s="13"/>
      <c r="D50" s="13"/>
      <c r="E50" s="13"/>
      <c r="F50" s="13"/>
      <c r="G50" s="13"/>
      <c r="H50" s="10"/>
      <c r="I50" s="10"/>
      <c r="J50" s="14"/>
      <c r="K50" s="10"/>
      <c r="L50" s="14"/>
      <c r="M50" s="10"/>
      <c r="N50" s="14"/>
      <c r="O50" s="11">
        <f>IF(OR(C50="",H50=""),"",DATEDIF(H50,IF(M50="",TODAY(),M50),"y"))</f>
      </c>
      <c r="P50" s="12">
        <f>IF(OR(C50="",H50=""),"",DATEDIF(H50,IF(M50="",TODAY(),M50),"y")&amp;" yıl "&amp;DATEDIF(H50,IF(M50="",TODAY(),M50),"ym")&amp;" ay")</f>
      </c>
      <c r="Q50" s="11">
        <f>IF(OR(C50="",I50=""),"",DATEDIF(I50,TODAY(),"y"))</f>
      </c>
      <c r="R50" s="11">
        <f>IF(OR(C50="",O50=""),"",IF(O50&lt;1,0,IF(AND(Q50&lt;&gt;"",OR(Q50&lt;=18,Q50&gt;=50)),MAX(20,IF(O50&gt;=15,26,IF(O50&gt;=6,20,14))),IF(O50&gt;=15,26,IF(O50&gt;=6,20,14)))))</f>
      </c>
      <c r="S50" s="13"/>
    </row>
    <row r="51" ht="18" customHeight="1" spans="1:19" x14ac:dyDescent="0.25">
      <c r="A51" s="6">
        <v>46</v>
      </c>
      <c r="B51" s="13"/>
      <c r="C51" s="13"/>
      <c r="D51" s="13"/>
      <c r="E51" s="13"/>
      <c r="F51" s="13"/>
      <c r="G51" s="13"/>
      <c r="H51" s="10"/>
      <c r="I51" s="10"/>
      <c r="J51" s="14"/>
      <c r="K51" s="10"/>
      <c r="L51" s="14"/>
      <c r="M51" s="10"/>
      <c r="N51" s="14"/>
      <c r="O51" s="11">
        <f>IF(OR(C51="",H51=""),"",DATEDIF(H51,IF(M51="",TODAY(),M51),"y"))</f>
      </c>
      <c r="P51" s="12">
        <f>IF(OR(C51="",H51=""),"",DATEDIF(H51,IF(M51="",TODAY(),M51),"y")&amp;" yıl "&amp;DATEDIF(H51,IF(M51="",TODAY(),M51),"ym")&amp;" ay")</f>
      </c>
      <c r="Q51" s="11">
        <f>IF(OR(C51="",I51=""),"",DATEDIF(I51,TODAY(),"y"))</f>
      </c>
      <c r="R51" s="11">
        <f>IF(OR(C51="",O51=""),"",IF(O51&lt;1,0,IF(AND(Q51&lt;&gt;"",OR(Q51&lt;=18,Q51&gt;=50)),MAX(20,IF(O51&gt;=15,26,IF(O51&gt;=6,20,14))),IF(O51&gt;=15,26,IF(O51&gt;=6,20,14)))))</f>
      </c>
      <c r="S51" s="13"/>
    </row>
    <row r="52" ht="18" customHeight="1" spans="1:19" x14ac:dyDescent="0.25">
      <c r="A52" s="6">
        <v>47</v>
      </c>
      <c r="B52" s="13"/>
      <c r="C52" s="13"/>
      <c r="D52" s="13"/>
      <c r="E52" s="13"/>
      <c r="F52" s="13"/>
      <c r="G52" s="13"/>
      <c r="H52" s="10"/>
      <c r="I52" s="10"/>
      <c r="J52" s="14"/>
      <c r="K52" s="10"/>
      <c r="L52" s="14"/>
      <c r="M52" s="10"/>
      <c r="N52" s="14"/>
      <c r="O52" s="11">
        <f>IF(OR(C52="",H52=""),"",DATEDIF(H52,IF(M52="",TODAY(),M52),"y"))</f>
      </c>
      <c r="P52" s="12">
        <f>IF(OR(C52="",H52=""),"",DATEDIF(H52,IF(M52="",TODAY(),M52),"y")&amp;" yıl "&amp;DATEDIF(H52,IF(M52="",TODAY(),M52),"ym")&amp;" ay")</f>
      </c>
      <c r="Q52" s="11">
        <f>IF(OR(C52="",I52=""),"",DATEDIF(I52,TODAY(),"y"))</f>
      </c>
      <c r="R52" s="11">
        <f>IF(OR(C52="",O52=""),"",IF(O52&lt;1,0,IF(AND(Q52&lt;&gt;"",OR(Q52&lt;=18,Q52&gt;=50)),MAX(20,IF(O52&gt;=15,26,IF(O52&gt;=6,20,14))),IF(O52&gt;=15,26,IF(O52&gt;=6,20,14)))))</f>
      </c>
      <c r="S52" s="13"/>
    </row>
    <row r="53" ht="18" customHeight="1" spans="1:19" x14ac:dyDescent="0.25">
      <c r="A53" s="6">
        <v>48</v>
      </c>
      <c r="B53" s="13"/>
      <c r="C53" s="13"/>
      <c r="D53" s="13"/>
      <c r="E53" s="13"/>
      <c r="F53" s="13"/>
      <c r="G53" s="13"/>
      <c r="H53" s="10"/>
      <c r="I53" s="10"/>
      <c r="J53" s="14"/>
      <c r="K53" s="10"/>
      <c r="L53" s="14"/>
      <c r="M53" s="10"/>
      <c r="N53" s="14"/>
      <c r="O53" s="11">
        <f>IF(OR(C53="",H53=""),"",DATEDIF(H53,IF(M53="",TODAY(),M53),"y"))</f>
      </c>
      <c r="P53" s="12">
        <f>IF(OR(C53="",H53=""),"",DATEDIF(H53,IF(M53="",TODAY(),M53),"y")&amp;" yıl "&amp;DATEDIF(H53,IF(M53="",TODAY(),M53),"ym")&amp;" ay")</f>
      </c>
      <c r="Q53" s="11">
        <f>IF(OR(C53="",I53=""),"",DATEDIF(I53,TODAY(),"y"))</f>
      </c>
      <c r="R53" s="11">
        <f>IF(OR(C53="",O53=""),"",IF(O53&lt;1,0,IF(AND(Q53&lt;&gt;"",OR(Q53&lt;=18,Q53&gt;=50)),MAX(20,IF(O53&gt;=15,26,IF(O53&gt;=6,20,14))),IF(O53&gt;=15,26,IF(O53&gt;=6,20,14)))))</f>
      </c>
      <c r="S53" s="13"/>
    </row>
    <row r="54" ht="18" customHeight="1" spans="1:19" x14ac:dyDescent="0.25">
      <c r="A54" s="6">
        <v>49</v>
      </c>
      <c r="B54" s="13"/>
      <c r="C54" s="13"/>
      <c r="D54" s="13"/>
      <c r="E54" s="13"/>
      <c r="F54" s="13"/>
      <c r="G54" s="13"/>
      <c r="H54" s="10"/>
      <c r="I54" s="10"/>
      <c r="J54" s="14"/>
      <c r="K54" s="10"/>
      <c r="L54" s="14"/>
      <c r="M54" s="10"/>
      <c r="N54" s="14"/>
      <c r="O54" s="11">
        <f>IF(OR(C54="",H54=""),"",DATEDIF(H54,IF(M54="",TODAY(),M54),"y"))</f>
      </c>
      <c r="P54" s="12">
        <f>IF(OR(C54="",H54=""),"",DATEDIF(H54,IF(M54="",TODAY(),M54),"y")&amp;" yıl "&amp;DATEDIF(H54,IF(M54="",TODAY(),M54),"ym")&amp;" ay")</f>
      </c>
      <c r="Q54" s="11">
        <f>IF(OR(C54="",I54=""),"",DATEDIF(I54,TODAY(),"y"))</f>
      </c>
      <c r="R54" s="11">
        <f>IF(OR(C54="",O54=""),"",IF(O54&lt;1,0,IF(AND(Q54&lt;&gt;"",OR(Q54&lt;=18,Q54&gt;=50)),MAX(20,IF(O54&gt;=15,26,IF(O54&gt;=6,20,14))),IF(O54&gt;=15,26,IF(O54&gt;=6,20,14)))))</f>
      </c>
      <c r="S54" s="13"/>
    </row>
    <row r="55" ht="18" customHeight="1" spans="1:19" x14ac:dyDescent="0.25">
      <c r="A55" s="6">
        <v>50</v>
      </c>
      <c r="B55" s="13"/>
      <c r="C55" s="13"/>
      <c r="D55" s="13"/>
      <c r="E55" s="13"/>
      <c r="F55" s="13"/>
      <c r="G55" s="13"/>
      <c r="H55" s="10"/>
      <c r="I55" s="10"/>
      <c r="J55" s="14"/>
      <c r="K55" s="10"/>
      <c r="L55" s="14"/>
      <c r="M55" s="10"/>
      <c r="N55" s="14"/>
      <c r="O55" s="11">
        <f>IF(OR(C55="",H55=""),"",DATEDIF(H55,IF(M55="",TODAY(),M55),"y"))</f>
      </c>
      <c r="P55" s="12">
        <f>IF(OR(C55="",H55=""),"",DATEDIF(H55,IF(M55="",TODAY(),M55),"y")&amp;" yıl "&amp;DATEDIF(H55,IF(M55="",TODAY(),M55),"ym")&amp;" ay")</f>
      </c>
      <c r="Q55" s="11">
        <f>IF(OR(C55="",I55=""),"",DATEDIF(I55,TODAY(),"y"))</f>
      </c>
      <c r="R55" s="11">
        <f>IF(OR(C55="",O55=""),"",IF(O55&lt;1,0,IF(AND(Q55&lt;&gt;"",OR(Q55&lt;=18,Q55&gt;=50)),MAX(20,IF(O55&gt;=15,26,IF(O55&gt;=6,20,14))),IF(O55&gt;=15,26,IF(O55&gt;=6,20,14)))))</f>
      </c>
      <c r="S55" s="13"/>
    </row>
    <row r="56" ht="18" customHeight="1" spans="1:19" x14ac:dyDescent="0.25">
      <c r="A56" s="6">
        <v>51</v>
      </c>
      <c r="B56" s="13"/>
      <c r="C56" s="13"/>
      <c r="D56" s="13"/>
      <c r="E56" s="13"/>
      <c r="F56" s="13"/>
      <c r="G56" s="13"/>
      <c r="H56" s="10"/>
      <c r="I56" s="10"/>
      <c r="J56" s="14"/>
      <c r="K56" s="10"/>
      <c r="L56" s="14"/>
      <c r="M56" s="10"/>
      <c r="N56" s="14"/>
      <c r="O56" s="11">
        <f>IF(OR(C56="",H56=""),"",DATEDIF(H56,IF(M56="",TODAY(),M56),"y"))</f>
      </c>
      <c r="P56" s="12">
        <f>IF(OR(C56="",H56=""),"",DATEDIF(H56,IF(M56="",TODAY(),M56),"y")&amp;" yıl "&amp;DATEDIF(H56,IF(M56="",TODAY(),M56),"ym")&amp;" ay")</f>
      </c>
      <c r="Q56" s="11">
        <f>IF(OR(C56="",I56=""),"",DATEDIF(I56,TODAY(),"y"))</f>
      </c>
      <c r="R56" s="11">
        <f>IF(OR(C56="",O56=""),"",IF(O56&lt;1,0,IF(AND(Q56&lt;&gt;"",OR(Q56&lt;=18,Q56&gt;=50)),MAX(20,IF(O56&gt;=15,26,IF(O56&gt;=6,20,14))),IF(O56&gt;=15,26,IF(O56&gt;=6,20,14)))))</f>
      </c>
      <c r="S56" s="13"/>
    </row>
    <row r="57" ht="18" customHeight="1" spans="1:19" x14ac:dyDescent="0.25">
      <c r="A57" s="6">
        <v>52</v>
      </c>
      <c r="B57" s="13"/>
      <c r="C57" s="13"/>
      <c r="D57" s="13"/>
      <c r="E57" s="13"/>
      <c r="F57" s="13"/>
      <c r="G57" s="13"/>
      <c r="H57" s="10"/>
      <c r="I57" s="10"/>
      <c r="J57" s="14"/>
      <c r="K57" s="10"/>
      <c r="L57" s="14"/>
      <c r="M57" s="10"/>
      <c r="N57" s="14"/>
      <c r="O57" s="11">
        <f>IF(OR(C57="",H57=""),"",DATEDIF(H57,IF(M57="",TODAY(),M57),"y"))</f>
      </c>
      <c r="P57" s="12">
        <f>IF(OR(C57="",H57=""),"",DATEDIF(H57,IF(M57="",TODAY(),M57),"y")&amp;" yıl "&amp;DATEDIF(H57,IF(M57="",TODAY(),M57),"ym")&amp;" ay")</f>
      </c>
      <c r="Q57" s="11">
        <f>IF(OR(C57="",I57=""),"",DATEDIF(I57,TODAY(),"y"))</f>
      </c>
      <c r="R57" s="11">
        <f>IF(OR(C57="",O57=""),"",IF(O57&lt;1,0,IF(AND(Q57&lt;&gt;"",OR(Q57&lt;=18,Q57&gt;=50)),MAX(20,IF(O57&gt;=15,26,IF(O57&gt;=6,20,14))),IF(O57&gt;=15,26,IF(O57&gt;=6,20,14)))))</f>
      </c>
      <c r="S57" s="13"/>
    </row>
    <row r="58" ht="18" customHeight="1" spans="1:19" x14ac:dyDescent="0.25">
      <c r="A58" s="6">
        <v>53</v>
      </c>
      <c r="B58" s="13"/>
      <c r="C58" s="13"/>
      <c r="D58" s="13"/>
      <c r="E58" s="13"/>
      <c r="F58" s="13"/>
      <c r="G58" s="13"/>
      <c r="H58" s="10"/>
      <c r="I58" s="10"/>
      <c r="J58" s="14"/>
      <c r="K58" s="10"/>
      <c r="L58" s="14"/>
      <c r="M58" s="10"/>
      <c r="N58" s="14"/>
      <c r="O58" s="11">
        <f>IF(OR(C58="",H58=""),"",DATEDIF(H58,IF(M58="",TODAY(),M58),"y"))</f>
      </c>
      <c r="P58" s="12">
        <f>IF(OR(C58="",H58=""),"",DATEDIF(H58,IF(M58="",TODAY(),M58),"y")&amp;" yıl "&amp;DATEDIF(H58,IF(M58="",TODAY(),M58),"ym")&amp;" ay")</f>
      </c>
      <c r="Q58" s="11">
        <f>IF(OR(C58="",I58=""),"",DATEDIF(I58,TODAY(),"y"))</f>
      </c>
      <c r="R58" s="11">
        <f>IF(OR(C58="",O58=""),"",IF(O58&lt;1,0,IF(AND(Q58&lt;&gt;"",OR(Q58&lt;=18,Q58&gt;=50)),MAX(20,IF(O58&gt;=15,26,IF(O58&gt;=6,20,14))),IF(O58&gt;=15,26,IF(O58&gt;=6,20,14)))))</f>
      </c>
      <c r="S58" s="13"/>
    </row>
    <row r="59" ht="18" customHeight="1" spans="1:19" x14ac:dyDescent="0.25">
      <c r="A59" s="6">
        <v>54</v>
      </c>
      <c r="B59" s="13"/>
      <c r="C59" s="13"/>
      <c r="D59" s="13"/>
      <c r="E59" s="13"/>
      <c r="F59" s="13"/>
      <c r="G59" s="13"/>
      <c r="H59" s="10"/>
      <c r="I59" s="10"/>
      <c r="J59" s="14"/>
      <c r="K59" s="10"/>
      <c r="L59" s="14"/>
      <c r="M59" s="10"/>
      <c r="N59" s="14"/>
      <c r="O59" s="11">
        <f>IF(OR(C59="",H59=""),"",DATEDIF(H59,IF(M59="",TODAY(),M59),"y"))</f>
      </c>
      <c r="P59" s="12">
        <f>IF(OR(C59="",H59=""),"",DATEDIF(H59,IF(M59="",TODAY(),M59),"y")&amp;" yıl "&amp;DATEDIF(H59,IF(M59="",TODAY(),M59),"ym")&amp;" ay")</f>
      </c>
      <c r="Q59" s="11">
        <f>IF(OR(C59="",I59=""),"",DATEDIF(I59,TODAY(),"y"))</f>
      </c>
      <c r="R59" s="11">
        <f>IF(OR(C59="",O59=""),"",IF(O59&lt;1,0,IF(AND(Q59&lt;&gt;"",OR(Q59&lt;=18,Q59&gt;=50)),MAX(20,IF(O59&gt;=15,26,IF(O59&gt;=6,20,14))),IF(O59&gt;=15,26,IF(O59&gt;=6,20,14)))))</f>
      </c>
      <c r="S59" s="13"/>
    </row>
    <row r="60" ht="18" customHeight="1" spans="1:19" x14ac:dyDescent="0.25">
      <c r="A60" s="6">
        <v>55</v>
      </c>
      <c r="B60" s="13"/>
      <c r="C60" s="13"/>
      <c r="D60" s="13"/>
      <c r="E60" s="13"/>
      <c r="F60" s="13"/>
      <c r="G60" s="13"/>
      <c r="H60" s="10"/>
      <c r="I60" s="10"/>
      <c r="J60" s="14"/>
      <c r="K60" s="10"/>
      <c r="L60" s="14"/>
      <c r="M60" s="10"/>
      <c r="N60" s="14"/>
      <c r="O60" s="11">
        <f>IF(OR(C60="",H60=""),"",DATEDIF(H60,IF(M60="",TODAY(),M60),"y"))</f>
      </c>
      <c r="P60" s="12">
        <f>IF(OR(C60="",H60=""),"",DATEDIF(H60,IF(M60="",TODAY(),M60),"y")&amp;" yıl "&amp;DATEDIF(H60,IF(M60="",TODAY(),M60),"ym")&amp;" ay")</f>
      </c>
      <c r="Q60" s="11">
        <f>IF(OR(C60="",I60=""),"",DATEDIF(I60,TODAY(),"y"))</f>
      </c>
      <c r="R60" s="11">
        <f>IF(OR(C60="",O60=""),"",IF(O60&lt;1,0,IF(AND(Q60&lt;&gt;"",OR(Q60&lt;=18,Q60&gt;=50)),MAX(20,IF(O60&gt;=15,26,IF(O60&gt;=6,20,14))),IF(O60&gt;=15,26,IF(O60&gt;=6,20,14)))))</f>
      </c>
      <c r="S60" s="13"/>
    </row>
    <row r="61" ht="18" customHeight="1" spans="1:19" x14ac:dyDescent="0.25">
      <c r="A61" s="6">
        <v>56</v>
      </c>
      <c r="B61" s="13"/>
      <c r="C61" s="13"/>
      <c r="D61" s="13"/>
      <c r="E61" s="13"/>
      <c r="F61" s="13"/>
      <c r="G61" s="13"/>
      <c r="H61" s="10"/>
      <c r="I61" s="10"/>
      <c r="J61" s="14"/>
      <c r="K61" s="10"/>
      <c r="L61" s="14"/>
      <c r="M61" s="10"/>
      <c r="N61" s="14"/>
      <c r="O61" s="11">
        <f>IF(OR(C61="",H61=""),"",DATEDIF(H61,IF(M61="",TODAY(),M61),"y"))</f>
      </c>
      <c r="P61" s="12">
        <f>IF(OR(C61="",H61=""),"",DATEDIF(H61,IF(M61="",TODAY(),M61),"y")&amp;" yıl "&amp;DATEDIF(H61,IF(M61="",TODAY(),M61),"ym")&amp;" ay")</f>
      </c>
      <c r="Q61" s="11">
        <f>IF(OR(C61="",I61=""),"",DATEDIF(I61,TODAY(),"y"))</f>
      </c>
      <c r="R61" s="11">
        <f>IF(OR(C61="",O61=""),"",IF(O61&lt;1,0,IF(AND(Q61&lt;&gt;"",OR(Q61&lt;=18,Q61&gt;=50)),MAX(20,IF(O61&gt;=15,26,IF(O61&gt;=6,20,14))),IF(O61&gt;=15,26,IF(O61&gt;=6,20,14)))))</f>
      </c>
      <c r="S61" s="13"/>
    </row>
    <row r="62" ht="18" customHeight="1" spans="1:19" x14ac:dyDescent="0.25">
      <c r="A62" s="6">
        <v>57</v>
      </c>
      <c r="B62" s="13"/>
      <c r="C62" s="13"/>
      <c r="D62" s="13"/>
      <c r="E62" s="13"/>
      <c r="F62" s="13"/>
      <c r="G62" s="13"/>
      <c r="H62" s="10"/>
      <c r="I62" s="10"/>
      <c r="J62" s="14"/>
      <c r="K62" s="10"/>
      <c r="L62" s="14"/>
      <c r="M62" s="10"/>
      <c r="N62" s="14"/>
      <c r="O62" s="11">
        <f>IF(OR(C62="",H62=""),"",DATEDIF(H62,IF(M62="",TODAY(),M62),"y"))</f>
      </c>
      <c r="P62" s="12">
        <f>IF(OR(C62="",H62=""),"",DATEDIF(H62,IF(M62="",TODAY(),M62),"y")&amp;" yıl "&amp;DATEDIF(H62,IF(M62="",TODAY(),M62),"ym")&amp;" ay")</f>
      </c>
      <c r="Q62" s="11">
        <f>IF(OR(C62="",I62=""),"",DATEDIF(I62,TODAY(),"y"))</f>
      </c>
      <c r="R62" s="11">
        <f>IF(OR(C62="",O62=""),"",IF(O62&lt;1,0,IF(AND(Q62&lt;&gt;"",OR(Q62&lt;=18,Q62&gt;=50)),MAX(20,IF(O62&gt;=15,26,IF(O62&gt;=6,20,14))),IF(O62&gt;=15,26,IF(O62&gt;=6,20,14)))))</f>
      </c>
      <c r="S62" s="13"/>
    </row>
    <row r="63" ht="18" customHeight="1" spans="1:19" x14ac:dyDescent="0.25">
      <c r="A63" s="6">
        <v>58</v>
      </c>
      <c r="B63" s="13"/>
      <c r="C63" s="13"/>
      <c r="D63" s="13"/>
      <c r="E63" s="13"/>
      <c r="F63" s="13"/>
      <c r="G63" s="13"/>
      <c r="H63" s="10"/>
      <c r="I63" s="10"/>
      <c r="J63" s="14"/>
      <c r="K63" s="10"/>
      <c r="L63" s="14"/>
      <c r="M63" s="10"/>
      <c r="N63" s="14"/>
      <c r="O63" s="11">
        <f>IF(OR(C63="",H63=""),"",DATEDIF(H63,IF(M63="",TODAY(),M63),"y"))</f>
      </c>
      <c r="P63" s="12">
        <f>IF(OR(C63="",H63=""),"",DATEDIF(H63,IF(M63="",TODAY(),M63),"y")&amp;" yıl "&amp;DATEDIF(H63,IF(M63="",TODAY(),M63),"ym")&amp;" ay")</f>
      </c>
      <c r="Q63" s="11">
        <f>IF(OR(C63="",I63=""),"",DATEDIF(I63,TODAY(),"y"))</f>
      </c>
      <c r="R63" s="11">
        <f>IF(OR(C63="",O63=""),"",IF(O63&lt;1,0,IF(AND(Q63&lt;&gt;"",OR(Q63&lt;=18,Q63&gt;=50)),MAX(20,IF(O63&gt;=15,26,IF(O63&gt;=6,20,14))),IF(O63&gt;=15,26,IF(O63&gt;=6,20,14)))))</f>
      </c>
      <c r="S63" s="13"/>
    </row>
    <row r="64" ht="18" customHeight="1" spans="1:19" x14ac:dyDescent="0.25">
      <c r="A64" s="6">
        <v>59</v>
      </c>
      <c r="B64" s="13"/>
      <c r="C64" s="13"/>
      <c r="D64" s="13"/>
      <c r="E64" s="13"/>
      <c r="F64" s="13"/>
      <c r="G64" s="13"/>
      <c r="H64" s="10"/>
      <c r="I64" s="10"/>
      <c r="J64" s="14"/>
      <c r="K64" s="10"/>
      <c r="L64" s="14"/>
      <c r="M64" s="10"/>
      <c r="N64" s="14"/>
      <c r="O64" s="11">
        <f>IF(OR(C64="",H64=""),"",DATEDIF(H64,IF(M64="",TODAY(),M64),"y"))</f>
      </c>
      <c r="P64" s="12">
        <f>IF(OR(C64="",H64=""),"",DATEDIF(H64,IF(M64="",TODAY(),M64),"y")&amp;" yıl "&amp;DATEDIF(H64,IF(M64="",TODAY(),M64),"ym")&amp;" ay")</f>
      </c>
      <c r="Q64" s="11">
        <f>IF(OR(C64="",I64=""),"",DATEDIF(I64,TODAY(),"y"))</f>
      </c>
      <c r="R64" s="11">
        <f>IF(OR(C64="",O64=""),"",IF(O64&lt;1,0,IF(AND(Q64&lt;&gt;"",OR(Q64&lt;=18,Q64&gt;=50)),MAX(20,IF(O64&gt;=15,26,IF(O64&gt;=6,20,14))),IF(O64&gt;=15,26,IF(O64&gt;=6,20,14)))))</f>
      </c>
      <c r="S64" s="13"/>
    </row>
    <row r="65" ht="18" customHeight="1" spans="1:19" x14ac:dyDescent="0.25">
      <c r="A65" s="6">
        <v>60</v>
      </c>
      <c r="B65" s="13"/>
      <c r="C65" s="13"/>
      <c r="D65" s="13"/>
      <c r="E65" s="13"/>
      <c r="F65" s="13"/>
      <c r="G65" s="13"/>
      <c r="H65" s="10"/>
      <c r="I65" s="10"/>
      <c r="J65" s="14"/>
      <c r="K65" s="10"/>
      <c r="L65" s="14"/>
      <c r="M65" s="10"/>
      <c r="N65" s="14"/>
      <c r="O65" s="11">
        <f>IF(OR(C65="",H65=""),"",DATEDIF(H65,IF(M65="",TODAY(),M65),"y"))</f>
      </c>
      <c r="P65" s="12">
        <f>IF(OR(C65="",H65=""),"",DATEDIF(H65,IF(M65="",TODAY(),M65),"y")&amp;" yıl "&amp;DATEDIF(H65,IF(M65="",TODAY(),M65),"ym")&amp;" ay")</f>
      </c>
      <c r="Q65" s="11">
        <f>IF(OR(C65="",I65=""),"",DATEDIF(I65,TODAY(),"y"))</f>
      </c>
      <c r="R65" s="11">
        <f>IF(OR(C65="",O65=""),"",IF(O65&lt;1,0,IF(AND(Q65&lt;&gt;"",OR(Q65&lt;=18,Q65&gt;=50)),MAX(20,IF(O65&gt;=15,26,IF(O65&gt;=6,20,14))),IF(O65&gt;=15,26,IF(O65&gt;=6,20,14)))))</f>
      </c>
      <c r="S65" s="13"/>
    </row>
    <row r="66" ht="18" customHeight="1" spans="1:19" x14ac:dyDescent="0.25">
      <c r="A66" s="6">
        <v>61</v>
      </c>
      <c r="B66" s="13"/>
      <c r="C66" s="13"/>
      <c r="D66" s="13"/>
      <c r="E66" s="13"/>
      <c r="F66" s="13"/>
      <c r="G66" s="13"/>
      <c r="H66" s="10"/>
      <c r="I66" s="10"/>
      <c r="J66" s="14"/>
      <c r="K66" s="10"/>
      <c r="L66" s="14"/>
      <c r="M66" s="10"/>
      <c r="N66" s="14"/>
      <c r="O66" s="11">
        <f>IF(OR(C66="",H66=""),"",DATEDIF(H66,IF(M66="",TODAY(),M66),"y"))</f>
      </c>
      <c r="P66" s="12">
        <f>IF(OR(C66="",H66=""),"",DATEDIF(H66,IF(M66="",TODAY(),M66),"y")&amp;" yıl "&amp;DATEDIF(H66,IF(M66="",TODAY(),M66),"ym")&amp;" ay")</f>
      </c>
      <c r="Q66" s="11">
        <f>IF(OR(C66="",I66=""),"",DATEDIF(I66,TODAY(),"y"))</f>
      </c>
      <c r="R66" s="11">
        <f>IF(OR(C66="",O66=""),"",IF(O66&lt;1,0,IF(AND(Q66&lt;&gt;"",OR(Q66&lt;=18,Q66&gt;=50)),MAX(20,IF(O66&gt;=15,26,IF(O66&gt;=6,20,14))),IF(O66&gt;=15,26,IF(O66&gt;=6,20,14)))))</f>
      </c>
      <c r="S66" s="13"/>
    </row>
    <row r="67" ht="18" customHeight="1" spans="1:19" x14ac:dyDescent="0.25">
      <c r="A67" s="6">
        <v>62</v>
      </c>
      <c r="B67" s="13"/>
      <c r="C67" s="13"/>
      <c r="D67" s="13"/>
      <c r="E67" s="13"/>
      <c r="F67" s="13"/>
      <c r="G67" s="13"/>
      <c r="H67" s="10"/>
      <c r="I67" s="10"/>
      <c r="J67" s="14"/>
      <c r="K67" s="10"/>
      <c r="L67" s="14"/>
      <c r="M67" s="10"/>
      <c r="N67" s="14"/>
      <c r="O67" s="11">
        <f>IF(OR(C67="",H67=""),"",DATEDIF(H67,IF(M67="",TODAY(),M67),"y"))</f>
      </c>
      <c r="P67" s="12">
        <f>IF(OR(C67="",H67=""),"",DATEDIF(H67,IF(M67="",TODAY(),M67),"y")&amp;" yıl "&amp;DATEDIF(H67,IF(M67="",TODAY(),M67),"ym")&amp;" ay")</f>
      </c>
      <c r="Q67" s="11">
        <f>IF(OR(C67="",I67=""),"",DATEDIF(I67,TODAY(),"y"))</f>
      </c>
      <c r="R67" s="11">
        <f>IF(OR(C67="",O67=""),"",IF(O67&lt;1,0,IF(AND(Q67&lt;&gt;"",OR(Q67&lt;=18,Q67&gt;=50)),MAX(20,IF(O67&gt;=15,26,IF(O67&gt;=6,20,14))),IF(O67&gt;=15,26,IF(O67&gt;=6,20,14)))))</f>
      </c>
      <c r="S67" s="13"/>
    </row>
    <row r="68" ht="18" customHeight="1" spans="1:19" x14ac:dyDescent="0.25">
      <c r="A68" s="6">
        <v>63</v>
      </c>
      <c r="B68" s="13"/>
      <c r="C68" s="13"/>
      <c r="D68" s="13"/>
      <c r="E68" s="13"/>
      <c r="F68" s="13"/>
      <c r="G68" s="13"/>
      <c r="H68" s="10"/>
      <c r="I68" s="10"/>
      <c r="J68" s="14"/>
      <c r="K68" s="10"/>
      <c r="L68" s="14"/>
      <c r="M68" s="10"/>
      <c r="N68" s="14"/>
      <c r="O68" s="11">
        <f>IF(OR(C68="",H68=""),"",DATEDIF(H68,IF(M68="",TODAY(),M68),"y"))</f>
      </c>
      <c r="P68" s="12">
        <f>IF(OR(C68="",H68=""),"",DATEDIF(H68,IF(M68="",TODAY(),M68),"y")&amp;" yıl "&amp;DATEDIF(H68,IF(M68="",TODAY(),M68),"ym")&amp;" ay")</f>
      </c>
      <c r="Q68" s="11">
        <f>IF(OR(C68="",I68=""),"",DATEDIF(I68,TODAY(),"y"))</f>
      </c>
      <c r="R68" s="11">
        <f>IF(OR(C68="",O68=""),"",IF(O68&lt;1,0,IF(AND(Q68&lt;&gt;"",OR(Q68&lt;=18,Q68&gt;=50)),MAX(20,IF(O68&gt;=15,26,IF(O68&gt;=6,20,14))),IF(O68&gt;=15,26,IF(O68&gt;=6,20,14)))))</f>
      </c>
      <c r="S68" s="13"/>
    </row>
    <row r="69" ht="18" customHeight="1" spans="1:19" x14ac:dyDescent="0.25">
      <c r="A69" s="6">
        <v>64</v>
      </c>
      <c r="B69" s="13"/>
      <c r="C69" s="13"/>
      <c r="D69" s="13"/>
      <c r="E69" s="13"/>
      <c r="F69" s="13"/>
      <c r="G69" s="13"/>
      <c r="H69" s="10"/>
      <c r="I69" s="10"/>
      <c r="J69" s="14"/>
      <c r="K69" s="10"/>
      <c r="L69" s="14"/>
      <c r="M69" s="10"/>
      <c r="N69" s="14"/>
      <c r="O69" s="11">
        <f>IF(OR(C69="",H69=""),"",DATEDIF(H69,IF(M69="",TODAY(),M69),"y"))</f>
      </c>
      <c r="P69" s="12">
        <f>IF(OR(C69="",H69=""),"",DATEDIF(H69,IF(M69="",TODAY(),M69),"y")&amp;" yıl "&amp;DATEDIF(H69,IF(M69="",TODAY(),M69),"ym")&amp;" ay")</f>
      </c>
      <c r="Q69" s="11">
        <f>IF(OR(C69="",I69=""),"",DATEDIF(I69,TODAY(),"y"))</f>
      </c>
      <c r="R69" s="11">
        <f>IF(OR(C69="",O69=""),"",IF(O69&lt;1,0,IF(AND(Q69&lt;&gt;"",OR(Q69&lt;=18,Q69&gt;=50)),MAX(20,IF(O69&gt;=15,26,IF(O69&gt;=6,20,14))),IF(O69&gt;=15,26,IF(O69&gt;=6,20,14)))))</f>
      </c>
      <c r="S69" s="13"/>
    </row>
    <row r="70" ht="18" customHeight="1" spans="1:19" x14ac:dyDescent="0.25">
      <c r="A70" s="6">
        <v>65</v>
      </c>
      <c r="B70" s="13"/>
      <c r="C70" s="13"/>
      <c r="D70" s="13"/>
      <c r="E70" s="13"/>
      <c r="F70" s="13"/>
      <c r="G70" s="13"/>
      <c r="H70" s="10"/>
      <c r="I70" s="10"/>
      <c r="J70" s="14"/>
      <c r="K70" s="10"/>
      <c r="L70" s="14"/>
      <c r="M70" s="10"/>
      <c r="N70" s="14"/>
      <c r="O70" s="11">
        <f>IF(OR(C70="",H70=""),"",DATEDIF(H70,IF(M70="",TODAY(),M70),"y"))</f>
      </c>
      <c r="P70" s="12">
        <f>IF(OR(C70="",H70=""),"",DATEDIF(H70,IF(M70="",TODAY(),M70),"y")&amp;" yıl "&amp;DATEDIF(H70,IF(M70="",TODAY(),M70),"ym")&amp;" ay")</f>
      </c>
      <c r="Q70" s="11">
        <f>IF(OR(C70="",I70=""),"",DATEDIF(I70,TODAY(),"y"))</f>
      </c>
      <c r="R70" s="11">
        <f>IF(OR(C70="",O70=""),"",IF(O70&lt;1,0,IF(AND(Q70&lt;&gt;"",OR(Q70&lt;=18,Q70&gt;=50)),MAX(20,IF(O70&gt;=15,26,IF(O70&gt;=6,20,14))),IF(O70&gt;=15,26,IF(O70&gt;=6,20,14)))))</f>
      </c>
      <c r="S70" s="13"/>
    </row>
    <row r="71" ht="18" customHeight="1" spans="1:19" x14ac:dyDescent="0.25">
      <c r="A71" s="6">
        <v>66</v>
      </c>
      <c r="B71" s="13"/>
      <c r="C71" s="13"/>
      <c r="D71" s="13"/>
      <c r="E71" s="13"/>
      <c r="F71" s="13"/>
      <c r="G71" s="13"/>
      <c r="H71" s="10"/>
      <c r="I71" s="10"/>
      <c r="J71" s="14"/>
      <c r="K71" s="10"/>
      <c r="L71" s="14"/>
      <c r="M71" s="10"/>
      <c r="N71" s="14"/>
      <c r="O71" s="11">
        <f>IF(OR(C71="",H71=""),"",DATEDIF(H71,IF(M71="",TODAY(),M71),"y"))</f>
      </c>
      <c r="P71" s="12">
        <f>IF(OR(C71="",H71=""),"",DATEDIF(H71,IF(M71="",TODAY(),M71),"y")&amp;" yıl "&amp;DATEDIF(H71,IF(M71="",TODAY(),M71),"ym")&amp;" ay")</f>
      </c>
      <c r="Q71" s="11">
        <f>IF(OR(C71="",I71=""),"",DATEDIF(I71,TODAY(),"y"))</f>
      </c>
      <c r="R71" s="11">
        <f>IF(OR(C71="",O71=""),"",IF(O71&lt;1,0,IF(AND(Q71&lt;&gt;"",OR(Q71&lt;=18,Q71&gt;=50)),MAX(20,IF(O71&gt;=15,26,IF(O71&gt;=6,20,14))),IF(O71&gt;=15,26,IF(O71&gt;=6,20,14)))))</f>
      </c>
      <c r="S71" s="13"/>
    </row>
    <row r="72" ht="18" customHeight="1" spans="1:19" x14ac:dyDescent="0.25">
      <c r="A72" s="6">
        <v>67</v>
      </c>
      <c r="B72" s="13"/>
      <c r="C72" s="13"/>
      <c r="D72" s="13"/>
      <c r="E72" s="13"/>
      <c r="F72" s="13"/>
      <c r="G72" s="13"/>
      <c r="H72" s="10"/>
      <c r="I72" s="10"/>
      <c r="J72" s="14"/>
      <c r="K72" s="10"/>
      <c r="L72" s="14"/>
      <c r="M72" s="10"/>
      <c r="N72" s="14"/>
      <c r="O72" s="11">
        <f>IF(OR(C72="",H72=""),"",DATEDIF(H72,IF(M72="",TODAY(),M72),"y"))</f>
      </c>
      <c r="P72" s="12">
        <f>IF(OR(C72="",H72=""),"",DATEDIF(H72,IF(M72="",TODAY(),M72),"y")&amp;" yıl "&amp;DATEDIF(H72,IF(M72="",TODAY(),M72),"ym")&amp;" ay")</f>
      </c>
      <c r="Q72" s="11">
        <f>IF(OR(C72="",I72=""),"",DATEDIF(I72,TODAY(),"y"))</f>
      </c>
      <c r="R72" s="11">
        <f>IF(OR(C72="",O72=""),"",IF(O72&lt;1,0,IF(AND(Q72&lt;&gt;"",OR(Q72&lt;=18,Q72&gt;=50)),MAX(20,IF(O72&gt;=15,26,IF(O72&gt;=6,20,14))),IF(O72&gt;=15,26,IF(O72&gt;=6,20,14)))))</f>
      </c>
      <c r="S72" s="13"/>
    </row>
    <row r="73" ht="18" customHeight="1" spans="1:19" x14ac:dyDescent="0.25">
      <c r="A73" s="6">
        <v>68</v>
      </c>
      <c r="B73" s="13"/>
      <c r="C73" s="13"/>
      <c r="D73" s="13"/>
      <c r="E73" s="13"/>
      <c r="F73" s="13"/>
      <c r="G73" s="13"/>
      <c r="H73" s="10"/>
      <c r="I73" s="10"/>
      <c r="J73" s="14"/>
      <c r="K73" s="10"/>
      <c r="L73" s="14"/>
      <c r="M73" s="10"/>
      <c r="N73" s="14"/>
      <c r="O73" s="11">
        <f>IF(OR(C73="",H73=""),"",DATEDIF(H73,IF(M73="",TODAY(),M73),"y"))</f>
      </c>
      <c r="P73" s="12">
        <f>IF(OR(C73="",H73=""),"",DATEDIF(H73,IF(M73="",TODAY(),M73),"y")&amp;" yıl "&amp;DATEDIF(H73,IF(M73="",TODAY(),M73),"ym")&amp;" ay")</f>
      </c>
      <c r="Q73" s="11">
        <f>IF(OR(C73="",I73=""),"",DATEDIF(I73,TODAY(),"y"))</f>
      </c>
      <c r="R73" s="11">
        <f>IF(OR(C73="",O73=""),"",IF(O73&lt;1,0,IF(AND(Q73&lt;&gt;"",OR(Q73&lt;=18,Q73&gt;=50)),MAX(20,IF(O73&gt;=15,26,IF(O73&gt;=6,20,14))),IF(O73&gt;=15,26,IF(O73&gt;=6,20,14)))))</f>
      </c>
      <c r="S73" s="13"/>
    </row>
    <row r="74" ht="18" customHeight="1" spans="1:19" x14ac:dyDescent="0.25">
      <c r="A74" s="6">
        <v>69</v>
      </c>
      <c r="B74" s="13"/>
      <c r="C74" s="13"/>
      <c r="D74" s="13"/>
      <c r="E74" s="13"/>
      <c r="F74" s="13"/>
      <c r="G74" s="13"/>
      <c r="H74" s="10"/>
      <c r="I74" s="10"/>
      <c r="J74" s="14"/>
      <c r="K74" s="10"/>
      <c r="L74" s="14"/>
      <c r="M74" s="10"/>
      <c r="N74" s="14"/>
      <c r="O74" s="11">
        <f>IF(OR(C74="",H74=""),"",DATEDIF(H74,IF(M74="",TODAY(),M74),"y"))</f>
      </c>
      <c r="P74" s="12">
        <f>IF(OR(C74="",H74=""),"",DATEDIF(H74,IF(M74="",TODAY(),M74),"y")&amp;" yıl "&amp;DATEDIF(H74,IF(M74="",TODAY(),M74),"ym")&amp;" ay")</f>
      </c>
      <c r="Q74" s="11">
        <f>IF(OR(C74="",I74=""),"",DATEDIF(I74,TODAY(),"y"))</f>
      </c>
      <c r="R74" s="11">
        <f>IF(OR(C74="",O74=""),"",IF(O74&lt;1,0,IF(AND(Q74&lt;&gt;"",OR(Q74&lt;=18,Q74&gt;=50)),MAX(20,IF(O74&gt;=15,26,IF(O74&gt;=6,20,14))),IF(O74&gt;=15,26,IF(O74&gt;=6,20,14)))))</f>
      </c>
      <c r="S74" s="13"/>
    </row>
    <row r="75" ht="18" customHeight="1" spans="1:19" x14ac:dyDescent="0.25">
      <c r="A75" s="6">
        <v>70</v>
      </c>
      <c r="B75" s="13"/>
      <c r="C75" s="13"/>
      <c r="D75" s="13"/>
      <c r="E75" s="13"/>
      <c r="F75" s="13"/>
      <c r="G75" s="13"/>
      <c r="H75" s="10"/>
      <c r="I75" s="10"/>
      <c r="J75" s="14"/>
      <c r="K75" s="10"/>
      <c r="L75" s="14"/>
      <c r="M75" s="10"/>
      <c r="N75" s="14"/>
      <c r="O75" s="11">
        <f>IF(OR(C75="",H75=""),"",DATEDIF(H75,IF(M75="",TODAY(),M75),"y"))</f>
      </c>
      <c r="P75" s="12">
        <f>IF(OR(C75="",H75=""),"",DATEDIF(H75,IF(M75="",TODAY(),M75),"y")&amp;" yıl "&amp;DATEDIF(H75,IF(M75="",TODAY(),M75),"ym")&amp;" ay")</f>
      </c>
      <c r="Q75" s="11">
        <f>IF(OR(C75="",I75=""),"",DATEDIF(I75,TODAY(),"y"))</f>
      </c>
      <c r="R75" s="11">
        <f>IF(OR(C75="",O75=""),"",IF(O75&lt;1,0,IF(AND(Q75&lt;&gt;"",OR(Q75&lt;=18,Q75&gt;=50)),MAX(20,IF(O75&gt;=15,26,IF(O75&gt;=6,20,14))),IF(O75&gt;=15,26,IF(O75&gt;=6,20,14)))))</f>
      </c>
      <c r="S75" s="13"/>
    </row>
    <row r="76" ht="18" customHeight="1" spans="1:19" x14ac:dyDescent="0.25">
      <c r="A76" s="6">
        <v>71</v>
      </c>
      <c r="B76" s="13"/>
      <c r="C76" s="13"/>
      <c r="D76" s="13"/>
      <c r="E76" s="13"/>
      <c r="F76" s="13"/>
      <c r="G76" s="13"/>
      <c r="H76" s="10"/>
      <c r="I76" s="10"/>
      <c r="J76" s="14"/>
      <c r="K76" s="10"/>
      <c r="L76" s="14"/>
      <c r="M76" s="10"/>
      <c r="N76" s="14"/>
      <c r="O76" s="11">
        <f>IF(OR(C76="",H76=""),"",DATEDIF(H76,IF(M76="",TODAY(),M76),"y"))</f>
      </c>
      <c r="P76" s="12">
        <f>IF(OR(C76="",H76=""),"",DATEDIF(H76,IF(M76="",TODAY(),M76),"y")&amp;" yıl "&amp;DATEDIF(H76,IF(M76="",TODAY(),M76),"ym")&amp;" ay")</f>
      </c>
      <c r="Q76" s="11">
        <f>IF(OR(C76="",I76=""),"",DATEDIF(I76,TODAY(),"y"))</f>
      </c>
      <c r="R76" s="11">
        <f>IF(OR(C76="",O76=""),"",IF(O76&lt;1,0,IF(AND(Q76&lt;&gt;"",OR(Q76&lt;=18,Q76&gt;=50)),MAX(20,IF(O76&gt;=15,26,IF(O76&gt;=6,20,14))),IF(O76&gt;=15,26,IF(O76&gt;=6,20,14)))))</f>
      </c>
      <c r="S76" s="13"/>
    </row>
    <row r="77" ht="18" customHeight="1" spans="1:19" x14ac:dyDescent="0.25">
      <c r="A77" s="6">
        <v>72</v>
      </c>
      <c r="B77" s="13"/>
      <c r="C77" s="13"/>
      <c r="D77" s="13"/>
      <c r="E77" s="13"/>
      <c r="F77" s="13"/>
      <c r="G77" s="13"/>
      <c r="H77" s="10"/>
      <c r="I77" s="10"/>
      <c r="J77" s="14"/>
      <c r="K77" s="10"/>
      <c r="L77" s="14"/>
      <c r="M77" s="10"/>
      <c r="N77" s="14"/>
      <c r="O77" s="11">
        <f>IF(OR(C77="",H77=""),"",DATEDIF(H77,IF(M77="",TODAY(),M77),"y"))</f>
      </c>
      <c r="P77" s="12">
        <f>IF(OR(C77="",H77=""),"",DATEDIF(H77,IF(M77="",TODAY(),M77),"y")&amp;" yıl "&amp;DATEDIF(H77,IF(M77="",TODAY(),M77),"ym")&amp;" ay")</f>
      </c>
      <c r="Q77" s="11">
        <f>IF(OR(C77="",I77=""),"",DATEDIF(I77,TODAY(),"y"))</f>
      </c>
      <c r="R77" s="11">
        <f>IF(OR(C77="",O77=""),"",IF(O77&lt;1,0,IF(AND(Q77&lt;&gt;"",OR(Q77&lt;=18,Q77&gt;=50)),MAX(20,IF(O77&gt;=15,26,IF(O77&gt;=6,20,14))),IF(O77&gt;=15,26,IF(O77&gt;=6,20,14)))))</f>
      </c>
      <c r="S77" s="13"/>
    </row>
    <row r="78" ht="18" customHeight="1" spans="1:19" x14ac:dyDescent="0.25">
      <c r="A78" s="6">
        <v>73</v>
      </c>
      <c r="B78" s="13"/>
      <c r="C78" s="13"/>
      <c r="D78" s="13"/>
      <c r="E78" s="13"/>
      <c r="F78" s="13"/>
      <c r="G78" s="13"/>
      <c r="H78" s="10"/>
      <c r="I78" s="10"/>
      <c r="J78" s="14"/>
      <c r="K78" s="10"/>
      <c r="L78" s="14"/>
      <c r="M78" s="10"/>
      <c r="N78" s="14"/>
      <c r="O78" s="11">
        <f>IF(OR(C78="",H78=""),"",DATEDIF(H78,IF(M78="",TODAY(),M78),"y"))</f>
      </c>
      <c r="P78" s="12">
        <f>IF(OR(C78="",H78=""),"",DATEDIF(H78,IF(M78="",TODAY(),M78),"y")&amp;" yıl "&amp;DATEDIF(H78,IF(M78="",TODAY(),M78),"ym")&amp;" ay")</f>
      </c>
      <c r="Q78" s="11">
        <f>IF(OR(C78="",I78=""),"",DATEDIF(I78,TODAY(),"y"))</f>
      </c>
      <c r="R78" s="11">
        <f>IF(OR(C78="",O78=""),"",IF(O78&lt;1,0,IF(AND(Q78&lt;&gt;"",OR(Q78&lt;=18,Q78&gt;=50)),MAX(20,IF(O78&gt;=15,26,IF(O78&gt;=6,20,14))),IF(O78&gt;=15,26,IF(O78&gt;=6,20,14)))))</f>
      </c>
      <c r="S78" s="13"/>
    </row>
    <row r="79" ht="18" customHeight="1" spans="1:19" x14ac:dyDescent="0.25">
      <c r="A79" s="6">
        <v>74</v>
      </c>
      <c r="B79" s="13"/>
      <c r="C79" s="13"/>
      <c r="D79" s="13"/>
      <c r="E79" s="13"/>
      <c r="F79" s="13"/>
      <c r="G79" s="13"/>
      <c r="H79" s="10"/>
      <c r="I79" s="10"/>
      <c r="J79" s="14"/>
      <c r="K79" s="10"/>
      <c r="L79" s="14"/>
      <c r="M79" s="10"/>
      <c r="N79" s="14"/>
      <c r="O79" s="11">
        <f>IF(OR(C79="",H79=""),"",DATEDIF(H79,IF(M79="",TODAY(),M79),"y"))</f>
      </c>
      <c r="P79" s="12">
        <f>IF(OR(C79="",H79=""),"",DATEDIF(H79,IF(M79="",TODAY(),M79),"y")&amp;" yıl "&amp;DATEDIF(H79,IF(M79="",TODAY(),M79),"ym")&amp;" ay")</f>
      </c>
      <c r="Q79" s="11">
        <f>IF(OR(C79="",I79=""),"",DATEDIF(I79,TODAY(),"y"))</f>
      </c>
      <c r="R79" s="11">
        <f>IF(OR(C79="",O79=""),"",IF(O79&lt;1,0,IF(AND(Q79&lt;&gt;"",OR(Q79&lt;=18,Q79&gt;=50)),MAX(20,IF(O79&gt;=15,26,IF(O79&gt;=6,20,14))),IF(O79&gt;=15,26,IF(O79&gt;=6,20,14)))))</f>
      </c>
      <c r="S79" s="13"/>
    </row>
    <row r="80" ht="18" customHeight="1" spans="1:19" x14ac:dyDescent="0.25">
      <c r="A80" s="6">
        <v>75</v>
      </c>
      <c r="B80" s="13"/>
      <c r="C80" s="13"/>
      <c r="D80" s="13"/>
      <c r="E80" s="13"/>
      <c r="F80" s="13"/>
      <c r="G80" s="13"/>
      <c r="H80" s="10"/>
      <c r="I80" s="10"/>
      <c r="J80" s="14"/>
      <c r="K80" s="10"/>
      <c r="L80" s="14"/>
      <c r="M80" s="10"/>
      <c r="N80" s="14"/>
      <c r="O80" s="11">
        <f>IF(OR(C80="",H80=""),"",DATEDIF(H80,IF(M80="",TODAY(),M80),"y"))</f>
      </c>
      <c r="P80" s="12">
        <f>IF(OR(C80="",H80=""),"",DATEDIF(H80,IF(M80="",TODAY(),M80),"y")&amp;" yıl "&amp;DATEDIF(H80,IF(M80="",TODAY(),M80),"ym")&amp;" ay")</f>
      </c>
      <c r="Q80" s="11">
        <f>IF(OR(C80="",I80=""),"",DATEDIF(I80,TODAY(),"y"))</f>
      </c>
      <c r="R80" s="11">
        <f>IF(OR(C80="",O80=""),"",IF(O80&lt;1,0,IF(AND(Q80&lt;&gt;"",OR(Q80&lt;=18,Q80&gt;=50)),MAX(20,IF(O80&gt;=15,26,IF(O80&gt;=6,20,14))),IF(O80&gt;=15,26,IF(O80&gt;=6,20,14)))))</f>
      </c>
      <c r="S80" s="13"/>
    </row>
    <row r="81" ht="18" customHeight="1" spans="1:19" x14ac:dyDescent="0.25">
      <c r="A81" s="6">
        <v>76</v>
      </c>
      <c r="B81" s="13"/>
      <c r="C81" s="13"/>
      <c r="D81" s="13"/>
      <c r="E81" s="13"/>
      <c r="F81" s="13"/>
      <c r="G81" s="13"/>
      <c r="H81" s="10"/>
      <c r="I81" s="10"/>
      <c r="J81" s="14"/>
      <c r="K81" s="10"/>
      <c r="L81" s="14"/>
      <c r="M81" s="10"/>
      <c r="N81" s="14"/>
      <c r="O81" s="11">
        <f>IF(OR(C81="",H81=""),"",DATEDIF(H81,IF(M81="",TODAY(),M81),"y"))</f>
      </c>
      <c r="P81" s="12">
        <f>IF(OR(C81="",H81=""),"",DATEDIF(H81,IF(M81="",TODAY(),M81),"y")&amp;" yıl "&amp;DATEDIF(H81,IF(M81="",TODAY(),M81),"ym")&amp;" ay")</f>
      </c>
      <c r="Q81" s="11">
        <f>IF(OR(C81="",I81=""),"",DATEDIF(I81,TODAY(),"y"))</f>
      </c>
      <c r="R81" s="11">
        <f>IF(OR(C81="",O81=""),"",IF(O81&lt;1,0,IF(AND(Q81&lt;&gt;"",OR(Q81&lt;=18,Q81&gt;=50)),MAX(20,IF(O81&gt;=15,26,IF(O81&gt;=6,20,14))),IF(O81&gt;=15,26,IF(O81&gt;=6,20,14)))))</f>
      </c>
      <c r="S81" s="13"/>
    </row>
    <row r="82" ht="18" customHeight="1" spans="1:19" x14ac:dyDescent="0.25">
      <c r="A82" s="6">
        <v>77</v>
      </c>
      <c r="B82" s="13"/>
      <c r="C82" s="13"/>
      <c r="D82" s="13"/>
      <c r="E82" s="13"/>
      <c r="F82" s="13"/>
      <c r="G82" s="13"/>
      <c r="H82" s="10"/>
      <c r="I82" s="10"/>
      <c r="J82" s="14"/>
      <c r="K82" s="10"/>
      <c r="L82" s="14"/>
      <c r="M82" s="10"/>
      <c r="N82" s="14"/>
      <c r="O82" s="11">
        <f>IF(OR(C82="",H82=""),"",DATEDIF(H82,IF(M82="",TODAY(),M82),"y"))</f>
      </c>
      <c r="P82" s="12">
        <f>IF(OR(C82="",H82=""),"",DATEDIF(H82,IF(M82="",TODAY(),M82),"y")&amp;" yıl "&amp;DATEDIF(H82,IF(M82="",TODAY(),M82),"ym")&amp;" ay")</f>
      </c>
      <c r="Q82" s="11">
        <f>IF(OR(C82="",I82=""),"",DATEDIF(I82,TODAY(),"y"))</f>
      </c>
      <c r="R82" s="11">
        <f>IF(OR(C82="",O82=""),"",IF(O82&lt;1,0,IF(AND(Q82&lt;&gt;"",OR(Q82&lt;=18,Q82&gt;=50)),MAX(20,IF(O82&gt;=15,26,IF(O82&gt;=6,20,14))),IF(O82&gt;=15,26,IF(O82&gt;=6,20,14)))))</f>
      </c>
      <c r="S82" s="13"/>
    </row>
    <row r="83" ht="18" customHeight="1" spans="1:19" x14ac:dyDescent="0.25">
      <c r="A83" s="6">
        <v>78</v>
      </c>
      <c r="B83" s="13"/>
      <c r="C83" s="13"/>
      <c r="D83" s="13"/>
      <c r="E83" s="13"/>
      <c r="F83" s="13"/>
      <c r="G83" s="13"/>
      <c r="H83" s="10"/>
      <c r="I83" s="10"/>
      <c r="J83" s="14"/>
      <c r="K83" s="10"/>
      <c r="L83" s="14"/>
      <c r="M83" s="10"/>
      <c r="N83" s="14"/>
      <c r="O83" s="11">
        <f>IF(OR(C83="",H83=""),"",DATEDIF(H83,IF(M83="",TODAY(),M83),"y"))</f>
      </c>
      <c r="P83" s="12">
        <f>IF(OR(C83="",H83=""),"",DATEDIF(H83,IF(M83="",TODAY(),M83),"y")&amp;" yıl "&amp;DATEDIF(H83,IF(M83="",TODAY(),M83),"ym")&amp;" ay")</f>
      </c>
      <c r="Q83" s="11">
        <f>IF(OR(C83="",I83=""),"",DATEDIF(I83,TODAY(),"y"))</f>
      </c>
      <c r="R83" s="11">
        <f>IF(OR(C83="",O83=""),"",IF(O83&lt;1,0,IF(AND(Q83&lt;&gt;"",OR(Q83&lt;=18,Q83&gt;=50)),MAX(20,IF(O83&gt;=15,26,IF(O83&gt;=6,20,14))),IF(O83&gt;=15,26,IF(O83&gt;=6,20,14)))))</f>
      </c>
      <c r="S83" s="13"/>
    </row>
    <row r="84" ht="18" customHeight="1" spans="1:19" x14ac:dyDescent="0.25">
      <c r="A84" s="6">
        <v>79</v>
      </c>
      <c r="B84" s="13"/>
      <c r="C84" s="13"/>
      <c r="D84" s="13"/>
      <c r="E84" s="13"/>
      <c r="F84" s="13"/>
      <c r="G84" s="13"/>
      <c r="H84" s="10"/>
      <c r="I84" s="10"/>
      <c r="J84" s="14"/>
      <c r="K84" s="10"/>
      <c r="L84" s="14"/>
      <c r="M84" s="10"/>
      <c r="N84" s="14"/>
      <c r="O84" s="11">
        <f>IF(OR(C84="",H84=""),"",DATEDIF(H84,IF(M84="",TODAY(),M84),"y"))</f>
      </c>
      <c r="P84" s="12">
        <f>IF(OR(C84="",H84=""),"",DATEDIF(H84,IF(M84="",TODAY(),M84),"y")&amp;" yıl "&amp;DATEDIF(H84,IF(M84="",TODAY(),M84),"ym")&amp;" ay")</f>
      </c>
      <c r="Q84" s="11">
        <f>IF(OR(C84="",I84=""),"",DATEDIF(I84,TODAY(),"y"))</f>
      </c>
      <c r="R84" s="11">
        <f>IF(OR(C84="",O84=""),"",IF(O84&lt;1,0,IF(AND(Q84&lt;&gt;"",OR(Q84&lt;=18,Q84&gt;=50)),MAX(20,IF(O84&gt;=15,26,IF(O84&gt;=6,20,14))),IF(O84&gt;=15,26,IF(O84&gt;=6,20,14)))))</f>
      </c>
      <c r="S84" s="13"/>
    </row>
    <row r="85" ht="18" customHeight="1" spans="1:19" x14ac:dyDescent="0.25">
      <c r="A85" s="6">
        <v>80</v>
      </c>
      <c r="B85" s="13"/>
      <c r="C85" s="13"/>
      <c r="D85" s="13"/>
      <c r="E85" s="13"/>
      <c r="F85" s="13"/>
      <c r="G85" s="13"/>
      <c r="H85" s="10"/>
      <c r="I85" s="10"/>
      <c r="J85" s="14"/>
      <c r="K85" s="10"/>
      <c r="L85" s="14"/>
      <c r="M85" s="10"/>
      <c r="N85" s="14"/>
      <c r="O85" s="11">
        <f>IF(OR(C85="",H85=""),"",DATEDIF(H85,IF(M85="",TODAY(),M85),"y"))</f>
      </c>
      <c r="P85" s="12">
        <f>IF(OR(C85="",H85=""),"",DATEDIF(H85,IF(M85="",TODAY(),M85),"y")&amp;" yıl "&amp;DATEDIF(H85,IF(M85="",TODAY(),M85),"ym")&amp;" ay")</f>
      </c>
      <c r="Q85" s="11">
        <f>IF(OR(C85="",I85=""),"",DATEDIF(I85,TODAY(),"y"))</f>
      </c>
      <c r="R85" s="11">
        <f>IF(OR(C85="",O85=""),"",IF(O85&lt;1,0,IF(AND(Q85&lt;&gt;"",OR(Q85&lt;=18,Q85&gt;=50)),MAX(20,IF(O85&gt;=15,26,IF(O85&gt;=6,20,14))),IF(O85&gt;=15,26,IF(O85&gt;=6,20,14)))))</f>
      </c>
      <c r="S85" s="13"/>
    </row>
    <row r="86" ht="18" customHeight="1" spans="1:19" x14ac:dyDescent="0.25">
      <c r="A86" s="6">
        <v>81</v>
      </c>
      <c r="B86" s="13"/>
      <c r="C86" s="13"/>
      <c r="D86" s="13"/>
      <c r="E86" s="13"/>
      <c r="F86" s="13"/>
      <c r="G86" s="13"/>
      <c r="H86" s="10"/>
      <c r="I86" s="10"/>
      <c r="J86" s="14"/>
      <c r="K86" s="10"/>
      <c r="L86" s="14"/>
      <c r="M86" s="10"/>
      <c r="N86" s="14"/>
      <c r="O86" s="11">
        <f>IF(OR(C86="",H86=""),"",DATEDIF(H86,IF(M86="",TODAY(),M86),"y"))</f>
      </c>
      <c r="P86" s="12">
        <f>IF(OR(C86="",H86=""),"",DATEDIF(H86,IF(M86="",TODAY(),M86),"y")&amp;" yıl "&amp;DATEDIF(H86,IF(M86="",TODAY(),M86),"ym")&amp;" ay")</f>
      </c>
      <c r="Q86" s="11">
        <f>IF(OR(C86="",I86=""),"",DATEDIF(I86,TODAY(),"y"))</f>
      </c>
      <c r="R86" s="11">
        <f>IF(OR(C86="",O86=""),"",IF(O86&lt;1,0,IF(AND(Q86&lt;&gt;"",OR(Q86&lt;=18,Q86&gt;=50)),MAX(20,IF(O86&gt;=15,26,IF(O86&gt;=6,20,14))),IF(O86&gt;=15,26,IF(O86&gt;=6,20,14)))))</f>
      </c>
      <c r="S86" s="13"/>
    </row>
    <row r="87" ht="18" customHeight="1" spans="1:19" x14ac:dyDescent="0.25">
      <c r="A87" s="6">
        <v>82</v>
      </c>
      <c r="B87" s="13"/>
      <c r="C87" s="13"/>
      <c r="D87" s="13"/>
      <c r="E87" s="13"/>
      <c r="F87" s="13"/>
      <c r="G87" s="13"/>
      <c r="H87" s="10"/>
      <c r="I87" s="10"/>
      <c r="J87" s="14"/>
      <c r="K87" s="10"/>
      <c r="L87" s="14"/>
      <c r="M87" s="10"/>
      <c r="N87" s="14"/>
      <c r="O87" s="11">
        <f>IF(OR(C87="",H87=""),"",DATEDIF(H87,IF(M87="",TODAY(),M87),"y"))</f>
      </c>
      <c r="P87" s="12">
        <f>IF(OR(C87="",H87=""),"",DATEDIF(H87,IF(M87="",TODAY(),M87),"y")&amp;" yıl "&amp;DATEDIF(H87,IF(M87="",TODAY(),M87),"ym")&amp;" ay")</f>
      </c>
      <c r="Q87" s="11">
        <f>IF(OR(C87="",I87=""),"",DATEDIF(I87,TODAY(),"y"))</f>
      </c>
      <c r="R87" s="11">
        <f>IF(OR(C87="",O87=""),"",IF(O87&lt;1,0,IF(AND(Q87&lt;&gt;"",OR(Q87&lt;=18,Q87&gt;=50)),MAX(20,IF(O87&gt;=15,26,IF(O87&gt;=6,20,14))),IF(O87&gt;=15,26,IF(O87&gt;=6,20,14)))))</f>
      </c>
      <c r="S87" s="13"/>
    </row>
    <row r="88" ht="18" customHeight="1" spans="1:19" x14ac:dyDescent="0.25">
      <c r="A88" s="6">
        <v>83</v>
      </c>
      <c r="B88" s="13"/>
      <c r="C88" s="13"/>
      <c r="D88" s="13"/>
      <c r="E88" s="13"/>
      <c r="F88" s="13"/>
      <c r="G88" s="13"/>
      <c r="H88" s="10"/>
      <c r="I88" s="10"/>
      <c r="J88" s="14"/>
      <c r="K88" s="10"/>
      <c r="L88" s="14"/>
      <c r="M88" s="10"/>
      <c r="N88" s="14"/>
      <c r="O88" s="11">
        <f>IF(OR(C88="",H88=""),"",DATEDIF(H88,IF(M88="",TODAY(),M88),"y"))</f>
      </c>
      <c r="P88" s="12">
        <f>IF(OR(C88="",H88=""),"",DATEDIF(H88,IF(M88="",TODAY(),M88),"y")&amp;" yıl "&amp;DATEDIF(H88,IF(M88="",TODAY(),M88),"ym")&amp;" ay")</f>
      </c>
      <c r="Q88" s="11">
        <f>IF(OR(C88="",I88=""),"",DATEDIF(I88,TODAY(),"y"))</f>
      </c>
      <c r="R88" s="11">
        <f>IF(OR(C88="",O88=""),"",IF(O88&lt;1,0,IF(AND(Q88&lt;&gt;"",OR(Q88&lt;=18,Q88&gt;=50)),MAX(20,IF(O88&gt;=15,26,IF(O88&gt;=6,20,14))),IF(O88&gt;=15,26,IF(O88&gt;=6,20,14)))))</f>
      </c>
      <c r="S88" s="13"/>
    </row>
    <row r="89" ht="18" customHeight="1" spans="1:19" x14ac:dyDescent="0.25">
      <c r="A89" s="6">
        <v>84</v>
      </c>
      <c r="B89" s="13"/>
      <c r="C89" s="13"/>
      <c r="D89" s="13"/>
      <c r="E89" s="13"/>
      <c r="F89" s="13"/>
      <c r="G89" s="13"/>
      <c r="H89" s="10"/>
      <c r="I89" s="10"/>
      <c r="J89" s="14"/>
      <c r="K89" s="10"/>
      <c r="L89" s="14"/>
      <c r="M89" s="10"/>
      <c r="N89" s="14"/>
      <c r="O89" s="11">
        <f>IF(OR(C89="",H89=""),"",DATEDIF(H89,IF(M89="",TODAY(),M89),"y"))</f>
      </c>
      <c r="P89" s="12">
        <f>IF(OR(C89="",H89=""),"",DATEDIF(H89,IF(M89="",TODAY(),M89),"y")&amp;" yıl "&amp;DATEDIF(H89,IF(M89="",TODAY(),M89),"ym")&amp;" ay")</f>
      </c>
      <c r="Q89" s="11">
        <f>IF(OR(C89="",I89=""),"",DATEDIF(I89,TODAY(),"y"))</f>
      </c>
      <c r="R89" s="11">
        <f>IF(OR(C89="",O89=""),"",IF(O89&lt;1,0,IF(AND(Q89&lt;&gt;"",OR(Q89&lt;=18,Q89&gt;=50)),MAX(20,IF(O89&gt;=15,26,IF(O89&gt;=6,20,14))),IF(O89&gt;=15,26,IF(O89&gt;=6,20,14)))))</f>
      </c>
      <c r="S89" s="13"/>
    </row>
    <row r="90" ht="18" customHeight="1" spans="1:19" x14ac:dyDescent="0.25">
      <c r="A90" s="6">
        <v>85</v>
      </c>
      <c r="B90" s="13"/>
      <c r="C90" s="13"/>
      <c r="D90" s="13"/>
      <c r="E90" s="13"/>
      <c r="F90" s="13"/>
      <c r="G90" s="13"/>
      <c r="H90" s="10"/>
      <c r="I90" s="10"/>
      <c r="J90" s="14"/>
      <c r="K90" s="10"/>
      <c r="L90" s="14"/>
      <c r="M90" s="10"/>
      <c r="N90" s="14"/>
      <c r="O90" s="11">
        <f>IF(OR(C90="",H90=""),"",DATEDIF(H90,IF(M90="",TODAY(),M90),"y"))</f>
      </c>
      <c r="P90" s="12">
        <f>IF(OR(C90="",H90=""),"",DATEDIF(H90,IF(M90="",TODAY(),M90),"y")&amp;" yıl "&amp;DATEDIF(H90,IF(M90="",TODAY(),M90),"ym")&amp;" ay")</f>
      </c>
      <c r="Q90" s="11">
        <f>IF(OR(C90="",I90=""),"",DATEDIF(I90,TODAY(),"y"))</f>
      </c>
      <c r="R90" s="11">
        <f>IF(OR(C90="",O90=""),"",IF(O90&lt;1,0,IF(AND(Q90&lt;&gt;"",OR(Q90&lt;=18,Q90&gt;=50)),MAX(20,IF(O90&gt;=15,26,IF(O90&gt;=6,20,14))),IF(O90&gt;=15,26,IF(O90&gt;=6,20,14)))))</f>
      </c>
      <c r="S90" s="13"/>
    </row>
    <row r="91" ht="18" customHeight="1" spans="1:19" x14ac:dyDescent="0.25">
      <c r="A91" s="6">
        <v>86</v>
      </c>
      <c r="B91" s="13"/>
      <c r="C91" s="13"/>
      <c r="D91" s="13"/>
      <c r="E91" s="13"/>
      <c r="F91" s="13"/>
      <c r="G91" s="13"/>
      <c r="H91" s="10"/>
      <c r="I91" s="10"/>
      <c r="J91" s="14"/>
      <c r="K91" s="10"/>
      <c r="L91" s="14"/>
      <c r="M91" s="10"/>
      <c r="N91" s="14"/>
      <c r="O91" s="11">
        <f>IF(OR(C91="",H91=""),"",DATEDIF(H91,IF(M91="",TODAY(),M91),"y"))</f>
      </c>
      <c r="P91" s="12">
        <f>IF(OR(C91="",H91=""),"",DATEDIF(H91,IF(M91="",TODAY(),M91),"y")&amp;" yıl "&amp;DATEDIF(H91,IF(M91="",TODAY(),M91),"ym")&amp;" ay")</f>
      </c>
      <c r="Q91" s="11">
        <f>IF(OR(C91="",I91=""),"",DATEDIF(I91,TODAY(),"y"))</f>
      </c>
      <c r="R91" s="11">
        <f>IF(OR(C91="",O91=""),"",IF(O91&lt;1,0,IF(AND(Q91&lt;&gt;"",OR(Q91&lt;=18,Q91&gt;=50)),MAX(20,IF(O91&gt;=15,26,IF(O91&gt;=6,20,14))),IF(O91&gt;=15,26,IF(O91&gt;=6,20,14)))))</f>
      </c>
      <c r="S91" s="13"/>
    </row>
    <row r="92" ht="18" customHeight="1" spans="1:19" x14ac:dyDescent="0.25">
      <c r="A92" s="6">
        <v>87</v>
      </c>
      <c r="B92" s="13"/>
      <c r="C92" s="13"/>
      <c r="D92" s="13"/>
      <c r="E92" s="13"/>
      <c r="F92" s="13"/>
      <c r="G92" s="13"/>
      <c r="H92" s="10"/>
      <c r="I92" s="10"/>
      <c r="J92" s="14"/>
      <c r="K92" s="10"/>
      <c r="L92" s="14"/>
      <c r="M92" s="10"/>
      <c r="N92" s="14"/>
      <c r="O92" s="11">
        <f>IF(OR(C92="",H92=""),"",DATEDIF(H92,IF(M92="",TODAY(),M92),"y"))</f>
      </c>
      <c r="P92" s="12">
        <f>IF(OR(C92="",H92=""),"",DATEDIF(H92,IF(M92="",TODAY(),M92),"y")&amp;" yıl "&amp;DATEDIF(H92,IF(M92="",TODAY(),M92),"ym")&amp;" ay")</f>
      </c>
      <c r="Q92" s="11">
        <f>IF(OR(C92="",I92=""),"",DATEDIF(I92,TODAY(),"y"))</f>
      </c>
      <c r="R92" s="11">
        <f>IF(OR(C92="",O92=""),"",IF(O92&lt;1,0,IF(AND(Q92&lt;&gt;"",OR(Q92&lt;=18,Q92&gt;=50)),MAX(20,IF(O92&gt;=15,26,IF(O92&gt;=6,20,14))),IF(O92&gt;=15,26,IF(O92&gt;=6,20,14)))))</f>
      </c>
      <c r="S92" s="13"/>
    </row>
    <row r="93" ht="18" customHeight="1" spans="1:19" x14ac:dyDescent="0.25">
      <c r="A93" s="6">
        <v>88</v>
      </c>
      <c r="B93" s="13"/>
      <c r="C93" s="13"/>
      <c r="D93" s="13"/>
      <c r="E93" s="13"/>
      <c r="F93" s="13"/>
      <c r="G93" s="13"/>
      <c r="H93" s="10"/>
      <c r="I93" s="10"/>
      <c r="J93" s="14"/>
      <c r="K93" s="10"/>
      <c r="L93" s="14"/>
      <c r="M93" s="10"/>
      <c r="N93" s="14"/>
      <c r="O93" s="11">
        <f>IF(OR(C93="",H93=""),"",DATEDIF(H93,IF(M93="",TODAY(),M93),"y"))</f>
      </c>
      <c r="P93" s="12">
        <f>IF(OR(C93="",H93=""),"",DATEDIF(H93,IF(M93="",TODAY(),M93),"y")&amp;" yıl "&amp;DATEDIF(H93,IF(M93="",TODAY(),M93),"ym")&amp;" ay")</f>
      </c>
      <c r="Q93" s="11">
        <f>IF(OR(C93="",I93=""),"",DATEDIF(I93,TODAY(),"y"))</f>
      </c>
      <c r="R93" s="11">
        <f>IF(OR(C93="",O93=""),"",IF(O93&lt;1,0,IF(AND(Q93&lt;&gt;"",OR(Q93&lt;=18,Q93&gt;=50)),MAX(20,IF(O93&gt;=15,26,IF(O93&gt;=6,20,14))),IF(O93&gt;=15,26,IF(O93&gt;=6,20,14)))))</f>
      </c>
      <c r="S93" s="13"/>
    </row>
    <row r="94" ht="18" customHeight="1" spans="1:19" x14ac:dyDescent="0.25">
      <c r="A94" s="6">
        <v>89</v>
      </c>
      <c r="B94" s="13"/>
      <c r="C94" s="13"/>
      <c r="D94" s="13"/>
      <c r="E94" s="13"/>
      <c r="F94" s="13"/>
      <c r="G94" s="13"/>
      <c r="H94" s="10"/>
      <c r="I94" s="10"/>
      <c r="J94" s="14"/>
      <c r="K94" s="10"/>
      <c r="L94" s="14"/>
      <c r="M94" s="10"/>
      <c r="N94" s="14"/>
      <c r="O94" s="11">
        <f>IF(OR(C94="",H94=""),"",DATEDIF(H94,IF(M94="",TODAY(),M94),"y"))</f>
      </c>
      <c r="P94" s="12">
        <f>IF(OR(C94="",H94=""),"",DATEDIF(H94,IF(M94="",TODAY(),M94),"y")&amp;" yıl "&amp;DATEDIF(H94,IF(M94="",TODAY(),M94),"ym")&amp;" ay")</f>
      </c>
      <c r="Q94" s="11">
        <f>IF(OR(C94="",I94=""),"",DATEDIF(I94,TODAY(),"y"))</f>
      </c>
      <c r="R94" s="11">
        <f>IF(OR(C94="",O94=""),"",IF(O94&lt;1,0,IF(AND(Q94&lt;&gt;"",OR(Q94&lt;=18,Q94&gt;=50)),MAX(20,IF(O94&gt;=15,26,IF(O94&gt;=6,20,14))),IF(O94&gt;=15,26,IF(O94&gt;=6,20,14)))))</f>
      </c>
      <c r="S94" s="13"/>
    </row>
    <row r="95" ht="18" customHeight="1" spans="1:19" x14ac:dyDescent="0.25">
      <c r="A95" s="6">
        <v>90</v>
      </c>
      <c r="B95" s="13"/>
      <c r="C95" s="13"/>
      <c r="D95" s="13"/>
      <c r="E95" s="13"/>
      <c r="F95" s="13"/>
      <c r="G95" s="13"/>
      <c r="H95" s="10"/>
      <c r="I95" s="10"/>
      <c r="J95" s="14"/>
      <c r="K95" s="10"/>
      <c r="L95" s="14"/>
      <c r="M95" s="10"/>
      <c r="N95" s="14"/>
      <c r="O95" s="11">
        <f>IF(OR(C95="",H95=""),"",DATEDIF(H95,IF(M95="",TODAY(),M95),"y"))</f>
      </c>
      <c r="P95" s="12">
        <f>IF(OR(C95="",H95=""),"",DATEDIF(H95,IF(M95="",TODAY(),M95),"y")&amp;" yıl "&amp;DATEDIF(H95,IF(M95="",TODAY(),M95),"ym")&amp;" ay")</f>
      </c>
      <c r="Q95" s="11">
        <f>IF(OR(C95="",I95=""),"",DATEDIF(I95,TODAY(),"y"))</f>
      </c>
      <c r="R95" s="11">
        <f>IF(OR(C95="",O95=""),"",IF(O95&lt;1,0,IF(AND(Q95&lt;&gt;"",OR(Q95&lt;=18,Q95&gt;=50)),MAX(20,IF(O95&gt;=15,26,IF(O95&gt;=6,20,14))),IF(O95&gt;=15,26,IF(O95&gt;=6,20,14)))))</f>
      </c>
      <c r="S95" s="13"/>
    </row>
    <row r="96" ht="18" customHeight="1" spans="1:19" x14ac:dyDescent="0.25">
      <c r="A96" s="6">
        <v>91</v>
      </c>
      <c r="B96" s="13"/>
      <c r="C96" s="13"/>
      <c r="D96" s="13"/>
      <c r="E96" s="13"/>
      <c r="F96" s="13"/>
      <c r="G96" s="13"/>
      <c r="H96" s="10"/>
      <c r="I96" s="10"/>
      <c r="J96" s="14"/>
      <c r="K96" s="10"/>
      <c r="L96" s="14"/>
      <c r="M96" s="10"/>
      <c r="N96" s="14"/>
      <c r="O96" s="11">
        <f>IF(OR(C96="",H96=""),"",DATEDIF(H96,IF(M96="",TODAY(),M96),"y"))</f>
      </c>
      <c r="P96" s="12">
        <f>IF(OR(C96="",H96=""),"",DATEDIF(H96,IF(M96="",TODAY(),M96),"y")&amp;" yıl "&amp;DATEDIF(H96,IF(M96="",TODAY(),M96),"ym")&amp;" ay")</f>
      </c>
      <c r="Q96" s="11">
        <f>IF(OR(C96="",I96=""),"",DATEDIF(I96,TODAY(),"y"))</f>
      </c>
      <c r="R96" s="11">
        <f>IF(OR(C96="",O96=""),"",IF(O96&lt;1,0,IF(AND(Q96&lt;&gt;"",OR(Q96&lt;=18,Q96&gt;=50)),MAX(20,IF(O96&gt;=15,26,IF(O96&gt;=6,20,14))),IF(O96&gt;=15,26,IF(O96&gt;=6,20,14)))))</f>
      </c>
      <c r="S96" s="13"/>
    </row>
    <row r="97" ht="18" customHeight="1" spans="1:19" x14ac:dyDescent="0.25">
      <c r="A97" s="6">
        <v>92</v>
      </c>
      <c r="B97" s="13"/>
      <c r="C97" s="13"/>
      <c r="D97" s="13"/>
      <c r="E97" s="13"/>
      <c r="F97" s="13"/>
      <c r="G97" s="13"/>
      <c r="H97" s="10"/>
      <c r="I97" s="10"/>
      <c r="J97" s="14"/>
      <c r="K97" s="10"/>
      <c r="L97" s="14"/>
      <c r="M97" s="10"/>
      <c r="N97" s="14"/>
      <c r="O97" s="11">
        <f>IF(OR(C97="",H97=""),"",DATEDIF(H97,IF(M97="",TODAY(),M97),"y"))</f>
      </c>
      <c r="P97" s="12">
        <f>IF(OR(C97="",H97=""),"",DATEDIF(H97,IF(M97="",TODAY(),M97),"y")&amp;" yıl "&amp;DATEDIF(H97,IF(M97="",TODAY(),M97),"ym")&amp;" ay")</f>
      </c>
      <c r="Q97" s="11">
        <f>IF(OR(C97="",I97=""),"",DATEDIF(I97,TODAY(),"y"))</f>
      </c>
      <c r="R97" s="11">
        <f>IF(OR(C97="",O97=""),"",IF(O97&lt;1,0,IF(AND(Q97&lt;&gt;"",OR(Q97&lt;=18,Q97&gt;=50)),MAX(20,IF(O97&gt;=15,26,IF(O97&gt;=6,20,14))),IF(O97&gt;=15,26,IF(O97&gt;=6,20,14)))))</f>
      </c>
      <c r="S97" s="13"/>
    </row>
    <row r="98" ht="18" customHeight="1" spans="1:19" x14ac:dyDescent="0.25">
      <c r="A98" s="6">
        <v>93</v>
      </c>
      <c r="B98" s="13"/>
      <c r="C98" s="13"/>
      <c r="D98" s="13"/>
      <c r="E98" s="13"/>
      <c r="F98" s="13"/>
      <c r="G98" s="13"/>
      <c r="H98" s="10"/>
      <c r="I98" s="10"/>
      <c r="J98" s="14"/>
      <c r="K98" s="10"/>
      <c r="L98" s="14"/>
      <c r="M98" s="10"/>
      <c r="N98" s="14"/>
      <c r="O98" s="11">
        <f>IF(OR(C98="",H98=""),"",DATEDIF(H98,IF(M98="",TODAY(),M98),"y"))</f>
      </c>
      <c r="P98" s="12">
        <f>IF(OR(C98="",H98=""),"",DATEDIF(H98,IF(M98="",TODAY(),M98),"y")&amp;" yıl "&amp;DATEDIF(H98,IF(M98="",TODAY(),M98),"ym")&amp;" ay")</f>
      </c>
      <c r="Q98" s="11">
        <f>IF(OR(C98="",I98=""),"",DATEDIF(I98,TODAY(),"y"))</f>
      </c>
      <c r="R98" s="11">
        <f>IF(OR(C98="",O98=""),"",IF(O98&lt;1,0,IF(AND(Q98&lt;&gt;"",OR(Q98&lt;=18,Q98&gt;=50)),MAX(20,IF(O98&gt;=15,26,IF(O98&gt;=6,20,14))),IF(O98&gt;=15,26,IF(O98&gt;=6,20,14)))))</f>
      </c>
      <c r="S98" s="13"/>
    </row>
    <row r="99" ht="18" customHeight="1" spans="1:19" x14ac:dyDescent="0.25">
      <c r="A99" s="6">
        <v>94</v>
      </c>
      <c r="B99" s="13"/>
      <c r="C99" s="13"/>
      <c r="D99" s="13"/>
      <c r="E99" s="13"/>
      <c r="F99" s="13"/>
      <c r="G99" s="13"/>
      <c r="H99" s="10"/>
      <c r="I99" s="10"/>
      <c r="J99" s="14"/>
      <c r="K99" s="10"/>
      <c r="L99" s="14"/>
      <c r="M99" s="10"/>
      <c r="N99" s="14"/>
      <c r="O99" s="11">
        <f>IF(OR(C99="",H99=""),"",DATEDIF(H99,IF(M99="",TODAY(),M99),"y"))</f>
      </c>
      <c r="P99" s="12">
        <f>IF(OR(C99="",H99=""),"",DATEDIF(H99,IF(M99="",TODAY(),M99),"y")&amp;" yıl "&amp;DATEDIF(H99,IF(M99="",TODAY(),M99),"ym")&amp;" ay")</f>
      </c>
      <c r="Q99" s="11">
        <f>IF(OR(C99="",I99=""),"",DATEDIF(I99,TODAY(),"y"))</f>
      </c>
      <c r="R99" s="11">
        <f>IF(OR(C99="",O99=""),"",IF(O99&lt;1,0,IF(AND(Q99&lt;&gt;"",OR(Q99&lt;=18,Q99&gt;=50)),MAX(20,IF(O99&gt;=15,26,IF(O99&gt;=6,20,14))),IF(O99&gt;=15,26,IF(O99&gt;=6,20,14)))))</f>
      </c>
      <c r="S99" s="13"/>
    </row>
    <row r="100" ht="18" customHeight="1" spans="1:19" x14ac:dyDescent="0.25">
      <c r="A100" s="6">
        <v>95</v>
      </c>
      <c r="B100" s="13"/>
      <c r="C100" s="13"/>
      <c r="D100" s="13"/>
      <c r="E100" s="13"/>
      <c r="F100" s="13"/>
      <c r="G100" s="13"/>
      <c r="H100" s="10"/>
      <c r="I100" s="10"/>
      <c r="J100" s="14"/>
      <c r="K100" s="10"/>
      <c r="L100" s="14"/>
      <c r="M100" s="10"/>
      <c r="N100" s="14"/>
      <c r="O100" s="11">
        <f>IF(OR(C100="",H100=""),"",DATEDIF(H100,IF(M100="",TODAY(),M100),"y"))</f>
      </c>
      <c r="P100" s="12">
        <f>IF(OR(C100="",H100=""),"",DATEDIF(H100,IF(M100="",TODAY(),M100),"y")&amp;" yıl "&amp;DATEDIF(H100,IF(M100="",TODAY(),M100),"ym")&amp;" ay")</f>
      </c>
      <c r="Q100" s="11">
        <f>IF(OR(C100="",I100=""),"",DATEDIF(I100,TODAY(),"y"))</f>
      </c>
      <c r="R100" s="11">
        <f>IF(OR(C100="",O100=""),"",IF(O100&lt;1,0,IF(AND(Q100&lt;&gt;"",OR(Q100&lt;=18,Q100&gt;=50)),MAX(20,IF(O100&gt;=15,26,IF(O100&gt;=6,20,14))),IF(O100&gt;=15,26,IF(O100&gt;=6,20,14)))))</f>
      </c>
      <c r="S100" s="13"/>
    </row>
    <row r="101" ht="18" customHeight="1" spans="1:19" x14ac:dyDescent="0.25">
      <c r="A101" s="6">
        <v>96</v>
      </c>
      <c r="B101" s="13"/>
      <c r="C101" s="13"/>
      <c r="D101" s="13"/>
      <c r="E101" s="13"/>
      <c r="F101" s="13"/>
      <c r="G101" s="13"/>
      <c r="H101" s="10"/>
      <c r="I101" s="10"/>
      <c r="J101" s="14"/>
      <c r="K101" s="10"/>
      <c r="L101" s="14"/>
      <c r="M101" s="10"/>
      <c r="N101" s="14"/>
      <c r="O101" s="11">
        <f>IF(OR(C101="",H101=""),"",DATEDIF(H101,IF(M101="",TODAY(),M101),"y"))</f>
      </c>
      <c r="P101" s="12">
        <f>IF(OR(C101="",H101=""),"",DATEDIF(H101,IF(M101="",TODAY(),M101),"y")&amp;" yıl "&amp;DATEDIF(H101,IF(M101="",TODAY(),M101),"ym")&amp;" ay")</f>
      </c>
      <c r="Q101" s="11">
        <f>IF(OR(C101="",I101=""),"",DATEDIF(I101,TODAY(),"y"))</f>
      </c>
      <c r="R101" s="11">
        <f>IF(OR(C101="",O101=""),"",IF(O101&lt;1,0,IF(AND(Q101&lt;&gt;"",OR(Q101&lt;=18,Q101&gt;=50)),MAX(20,IF(O101&gt;=15,26,IF(O101&gt;=6,20,14))),IF(O101&gt;=15,26,IF(O101&gt;=6,20,14)))))</f>
      </c>
      <c r="S101" s="13"/>
    </row>
    <row r="102" ht="18" customHeight="1" spans="1:19" x14ac:dyDescent="0.25">
      <c r="A102" s="6">
        <v>97</v>
      </c>
      <c r="B102" s="13"/>
      <c r="C102" s="13"/>
      <c r="D102" s="13"/>
      <c r="E102" s="13"/>
      <c r="F102" s="13"/>
      <c r="G102" s="13"/>
      <c r="H102" s="10"/>
      <c r="I102" s="10"/>
      <c r="J102" s="14"/>
      <c r="K102" s="10"/>
      <c r="L102" s="14"/>
      <c r="M102" s="10"/>
      <c r="N102" s="14"/>
      <c r="O102" s="11">
        <f>IF(OR(C102="",H102=""),"",DATEDIF(H102,IF(M102="",TODAY(),M102),"y"))</f>
      </c>
      <c r="P102" s="12">
        <f>IF(OR(C102="",H102=""),"",DATEDIF(H102,IF(M102="",TODAY(),M102),"y")&amp;" yıl "&amp;DATEDIF(H102,IF(M102="",TODAY(),M102),"ym")&amp;" ay")</f>
      </c>
      <c r="Q102" s="11">
        <f>IF(OR(C102="",I102=""),"",DATEDIF(I102,TODAY(),"y"))</f>
      </c>
      <c r="R102" s="11">
        <f>IF(OR(C102="",O102=""),"",IF(O102&lt;1,0,IF(AND(Q102&lt;&gt;"",OR(Q102&lt;=18,Q102&gt;=50)),MAX(20,IF(O102&gt;=15,26,IF(O102&gt;=6,20,14))),IF(O102&gt;=15,26,IF(O102&gt;=6,20,14)))))</f>
      </c>
      <c r="S102" s="13"/>
    </row>
    <row r="103" ht="18" customHeight="1" spans="1:19" x14ac:dyDescent="0.25">
      <c r="A103" s="6">
        <v>98</v>
      </c>
      <c r="B103" s="13"/>
      <c r="C103" s="13"/>
      <c r="D103" s="13"/>
      <c r="E103" s="13"/>
      <c r="F103" s="13"/>
      <c r="G103" s="13"/>
      <c r="H103" s="10"/>
      <c r="I103" s="10"/>
      <c r="J103" s="14"/>
      <c r="K103" s="10"/>
      <c r="L103" s="14"/>
      <c r="M103" s="10"/>
      <c r="N103" s="14"/>
      <c r="O103" s="11">
        <f>IF(OR(C103="",H103=""),"",DATEDIF(H103,IF(M103="",TODAY(),M103),"y"))</f>
      </c>
      <c r="P103" s="12">
        <f>IF(OR(C103="",H103=""),"",DATEDIF(H103,IF(M103="",TODAY(),M103),"y")&amp;" yıl "&amp;DATEDIF(H103,IF(M103="",TODAY(),M103),"ym")&amp;" ay")</f>
      </c>
      <c r="Q103" s="11">
        <f>IF(OR(C103="",I103=""),"",DATEDIF(I103,TODAY(),"y"))</f>
      </c>
      <c r="R103" s="11">
        <f>IF(OR(C103="",O103=""),"",IF(O103&lt;1,0,IF(AND(Q103&lt;&gt;"",OR(Q103&lt;=18,Q103&gt;=50)),MAX(20,IF(O103&gt;=15,26,IF(O103&gt;=6,20,14))),IF(O103&gt;=15,26,IF(O103&gt;=6,20,14)))))</f>
      </c>
      <c r="S103" s="13"/>
    </row>
    <row r="104" ht="18" customHeight="1" spans="1:19" x14ac:dyDescent="0.25">
      <c r="A104" s="6">
        <v>99</v>
      </c>
      <c r="B104" s="13"/>
      <c r="C104" s="13"/>
      <c r="D104" s="13"/>
      <c r="E104" s="13"/>
      <c r="F104" s="13"/>
      <c r="G104" s="13"/>
      <c r="H104" s="10"/>
      <c r="I104" s="10"/>
      <c r="J104" s="14"/>
      <c r="K104" s="10"/>
      <c r="L104" s="14"/>
      <c r="M104" s="10"/>
      <c r="N104" s="14"/>
      <c r="O104" s="11">
        <f>IF(OR(C104="",H104=""),"",DATEDIF(H104,IF(M104="",TODAY(),M104),"y"))</f>
      </c>
      <c r="P104" s="12">
        <f>IF(OR(C104="",H104=""),"",DATEDIF(H104,IF(M104="",TODAY(),M104),"y")&amp;" yıl "&amp;DATEDIF(H104,IF(M104="",TODAY(),M104),"ym")&amp;" ay")</f>
      </c>
      <c r="Q104" s="11">
        <f>IF(OR(C104="",I104=""),"",DATEDIF(I104,TODAY(),"y"))</f>
      </c>
      <c r="R104" s="11">
        <f>IF(OR(C104="",O104=""),"",IF(O104&lt;1,0,IF(AND(Q104&lt;&gt;"",OR(Q104&lt;=18,Q104&gt;=50)),MAX(20,IF(O104&gt;=15,26,IF(O104&gt;=6,20,14))),IF(O104&gt;=15,26,IF(O104&gt;=6,20,14)))))</f>
      </c>
      <c r="S104" s="13"/>
    </row>
    <row r="105" ht="18" customHeight="1" spans="1:19" x14ac:dyDescent="0.25">
      <c r="A105" s="6">
        <v>100</v>
      </c>
      <c r="B105" s="13"/>
      <c r="C105" s="13"/>
      <c r="D105" s="13"/>
      <c r="E105" s="13"/>
      <c r="F105" s="13"/>
      <c r="G105" s="13"/>
      <c r="H105" s="10"/>
      <c r="I105" s="10"/>
      <c r="J105" s="14"/>
      <c r="K105" s="10"/>
      <c r="L105" s="14"/>
      <c r="M105" s="10"/>
      <c r="N105" s="14"/>
      <c r="O105" s="11">
        <f>IF(OR(C105="",H105=""),"",DATEDIF(H105,IF(M105="",TODAY(),M105),"y"))</f>
      </c>
      <c r="P105" s="12">
        <f>IF(OR(C105="",H105=""),"",DATEDIF(H105,IF(M105="",TODAY(),M105),"y")&amp;" yıl "&amp;DATEDIF(H105,IF(M105="",TODAY(),M105),"ym")&amp;" ay")</f>
      </c>
      <c r="Q105" s="11">
        <f>IF(OR(C105="",I105=""),"",DATEDIF(I105,TODAY(),"y"))</f>
      </c>
      <c r="R105" s="11">
        <f>IF(OR(C105="",O105=""),"",IF(O105&lt;1,0,IF(AND(Q105&lt;&gt;"",OR(Q105&lt;=18,Q105&gt;=50)),MAX(20,IF(O105&gt;=15,26,IF(O105&gt;=6,20,14))),IF(O105&gt;=15,26,IF(O105&gt;=6,20,14)))))</f>
      </c>
      <c r="S105" s="13"/>
    </row>
  </sheetData>
  <autoFilter ref="A5:S5"/>
  <conditionalFormatting sqref="K6:K105">
    <cfRule type="expression" dxfId="0" priority="1">
      <formula>AND(K6&lt;&gt;"",K6-TODAY()&lt;=30)</formula>
    </cfRule>
  </conditionalFormatting>
  <conditionalFormatting sqref="L6:L105">
    <cfRule type="cellIs" dxfId="1" priority="1" operator="equal">
      <formula>"Ayrıldı"</formula>
    </cfRule>
  </conditionalFormatting>
  <conditionalFormatting sqref="L6:L105">
    <cfRule type="cellIs" dxfId="2" priority="1" operator="equal">
      <formula>"Ücretsiz İzinde"</formula>
    </cfRule>
  </conditionalFormatting>
  <dataValidations count="12">
    <dataValidation type="date" operator="greaterThan" allowBlank="1" showErrorMessage="1" error="Geçerli bir tarih girin (GG.AA.YYYY)." sqref="H10:I105">
      <formula1>18264</formula1>
    </dataValidation>
    <dataValidation type="date" operator="greaterThan" allowBlank="1" showErrorMessage="1" error="Geçerli bir tarih girin (GG.AA.YYYY)." sqref="H6:I105">
      <formula1>18264</formula1>
    </dataValidation>
    <dataValidation type="list" allowBlank="1" showErrorMessage="1" errorTitle="Geçersiz değer" error="Listeden seçin: Belirsiz Süreli, Belirli Süreli, Kısmi Süreli, Çağrı Üzerine, Uzaktan Çalışma" sqref="J10:J105">
      <formula1>"Belirsiz Süreli,Belirli Süreli,Kısmi Süreli,Çağrı Üzerine,Uzaktan Çalışma"</formula1>
    </dataValidation>
    <dataValidation type="list" allowBlank="1" showErrorMessage="1" errorTitle="Geçersiz değer" error="Listeden seçin: Belirsiz Süreli, Belirli Süreli, Kısmi Süreli, Çağrı Üzerine, Uzaktan Çalışma" sqref="J6:J105">
      <formula1>"Belirsiz Süreli,Belirli Süreli,Kısmi Süreli,Çağrı Üzerine,Uzaktan Çalışma"</formula1>
    </dataValidation>
    <dataValidation type="date" operator="greaterThan" allowBlank="1" showErrorMessage="1" error="Geçerli bir tarih girin (GG.AA.YYYY)." sqref="K10:K105">
      <formula1>18264</formula1>
    </dataValidation>
    <dataValidation type="date" operator="greaterThan" allowBlank="1" showErrorMessage="1" error="Geçerli bir tarih girin (GG.AA.YYYY)." sqref="K6:K105">
      <formula1>18264</formula1>
    </dataValidation>
    <dataValidation type="list" allowBlank="1" showErrorMessage="1" errorTitle="Geçersiz değer" error="Listeden seçin: Aktif, Ücretsiz İzinde, Ayrıldı" sqref="L10:L105">
      <formula1>"Aktif,Ücretsiz İzinde,Ayrıldı"</formula1>
    </dataValidation>
    <dataValidation type="list" allowBlank="1" showErrorMessage="1" errorTitle="Geçersiz değer" error="Listeden seçin: Aktif, Ücretsiz İzinde, Ayrıldı" sqref="L6:L105">
      <formula1>"Aktif,Ücretsiz İzinde,Ayrıldı"</formula1>
    </dataValidation>
    <dataValidation type="date" operator="greaterThan" allowBlank="1" showErrorMessage="1" error="Geçerli bir tarih girin (GG.AA.YYYY)." sqref="M10:M105">
      <formula1>18264</formula1>
    </dataValidation>
    <dataValidation type="date" operator="greaterThan" allowBlank="1" showErrorMessage="1" error="Geçerli bir tarih girin (GG.AA.YYYY)." sqref="M6:M105">
      <formula1>18264</formula1>
    </dataValidation>
    <dataValidation type="list" allowBlank="1" showErrorMessage="1" errorTitle="Geçersiz değer" error="Listeden seçin: Hayır, Evet" sqref="N10:N105">
      <formula1>"Hayır,Evet"</formula1>
    </dataValidation>
    <dataValidation type="list" allowBlank="1" showErrorMessage="1" errorTitle="Geçersiz değer" error="Listeden seçin: Hayır, Evet" sqref="N6:N105">
      <formula1>"Hayır,Evet"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4" customWidth="1"/>
    <col min="3" max="4" width="12" customWidth="1"/>
    <col min="5" max="5" width="10" customWidth="1"/>
    <col min="6" max="6" width="11" customWidth="1"/>
    <col min="7" max="7" width="12" customWidth="1"/>
    <col min="8" max="9" width="1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ht="30" customHeight="1" spans="1:9" x14ac:dyDescent="0.25">
      <c r="A5" s="5" t="s">
        <v>3</v>
      </c>
      <c r="B5" s="5" t="s">
        <v>7</v>
      </c>
      <c r="C5" s="5" t="s">
        <v>51</v>
      </c>
      <c r="D5" s="5" t="s">
        <v>52</v>
      </c>
      <c r="E5" s="5" t="s">
        <v>53</v>
      </c>
      <c r="F5" s="5" t="s">
        <v>40</v>
      </c>
      <c r="G5" s="5" t="s">
        <v>54</v>
      </c>
      <c r="H5" s="5" t="s">
        <v>55</v>
      </c>
      <c r="I5" s="5" t="s">
        <v>56</v>
      </c>
    </row>
    <row r="6" ht="18" customHeight="1" spans="1:9" x14ac:dyDescent="0.25">
      <c r="A6" s="6">
        <v>1</v>
      </c>
      <c r="B6" s="13" t="s">
        <v>57</v>
      </c>
      <c r="C6" s="11">
        <f>IF(B6="","",COUNTIFS('Personel Listesi'!$E$6:$E$105,B6,'Personel Listesi'!$L$6:$L$105,"Aktif"))</f>
      </c>
      <c r="D6" s="11">
        <f>IF(B6="","",COUNTIFS('Personel Listesi'!$E$6:$E$105,B6,'Personel Listesi'!$L$6:$L$105,"Ücretsiz İzinde"))</f>
      </c>
      <c r="E6" s="11">
        <f>IF(B6="","",COUNTIFS('Personel Listesi'!$E$6:$E$105,B6,'Personel Listesi'!$L$6:$L$105,"Ayrıldı"))</f>
      </c>
      <c r="F6" s="11">
        <f>IF(B6="","",COUNTIFS('Personel Listesi'!$E$6:$E$105,B6,'Personel Listesi'!$J$6:$J$105,"Belirli Süreli",'Personel Listesi'!$L$6:$L$105,"Aktif"))</f>
      </c>
      <c r="G6" s="15">
        <f>IF(B6="","",IFERROR(AVERAGEIFS('Personel Listesi'!$O$6:$O$105,'Personel Listesi'!$E$6:$E$105,B6,'Personel Listesi'!$L$6:$L$105,"Aktif"),""))</f>
      </c>
      <c r="H6" s="15">
        <f>IF(B6="","",IFERROR(AVERAGEIFS('Personel Listesi'!$Q$6:$Q$105,'Personel Listesi'!$E$6:$E$105,B6,'Personel Listesi'!$L$6:$L$105,"Aktif"),""))</f>
      </c>
      <c r="I6" s="16">
        <f>IF(OR(B6="",'Özet'!$C$6=0),"",C6/'Özet'!$C$6)</f>
      </c>
    </row>
    <row r="7" ht="18" customHeight="1" spans="1:9" x14ac:dyDescent="0.25">
      <c r="A7" s="6">
        <v>2</v>
      </c>
      <c r="B7" s="13" t="s">
        <v>25</v>
      </c>
      <c r="C7" s="11">
        <f>IF(B7="","",COUNTIFS('Personel Listesi'!$E$6:$E$105,B7,'Personel Listesi'!$L$6:$L$105,"Aktif"))</f>
      </c>
      <c r="D7" s="11">
        <f>IF(B7="","",COUNTIFS('Personel Listesi'!$E$6:$E$105,B7,'Personel Listesi'!$L$6:$L$105,"Ücretsiz İzinde"))</f>
      </c>
      <c r="E7" s="11">
        <f>IF(B7="","",COUNTIFS('Personel Listesi'!$E$6:$E$105,B7,'Personel Listesi'!$L$6:$L$105,"Ayrıldı"))</f>
      </c>
      <c r="F7" s="11">
        <f>IF(B7="","",COUNTIFS('Personel Listesi'!$E$6:$E$105,B7,'Personel Listesi'!$J$6:$J$105,"Belirli Süreli",'Personel Listesi'!$L$6:$L$105,"Aktif"))</f>
      </c>
      <c r="G7" s="15">
        <f>IF(B7="","",IFERROR(AVERAGEIFS('Personel Listesi'!$O$6:$O$105,'Personel Listesi'!$E$6:$E$105,B7,'Personel Listesi'!$L$6:$L$105,"Aktif"),""))</f>
      </c>
      <c r="H7" s="15">
        <f>IF(B7="","",IFERROR(AVERAGEIFS('Personel Listesi'!$Q$6:$Q$105,'Personel Listesi'!$E$6:$E$105,B7,'Personel Listesi'!$L$6:$L$105,"Aktif"),""))</f>
      </c>
      <c r="I7" s="16">
        <f>IF(OR(B7="",'Özet'!$C$6=0),"",C7/'Özet'!$C$6)</f>
      </c>
    </row>
    <row r="8" ht="18" customHeight="1" spans="1:9" x14ac:dyDescent="0.25">
      <c r="A8" s="6">
        <v>3</v>
      </c>
      <c r="B8" s="13" t="s">
        <v>34</v>
      </c>
      <c r="C8" s="11">
        <f>IF(B8="","",COUNTIFS('Personel Listesi'!$E$6:$E$105,B8,'Personel Listesi'!$L$6:$L$105,"Aktif"))</f>
      </c>
      <c r="D8" s="11">
        <f>IF(B8="","",COUNTIFS('Personel Listesi'!$E$6:$E$105,B8,'Personel Listesi'!$L$6:$L$105,"Ücretsiz İzinde"))</f>
      </c>
      <c r="E8" s="11">
        <f>IF(B8="","",COUNTIFS('Personel Listesi'!$E$6:$E$105,B8,'Personel Listesi'!$L$6:$L$105,"Ayrıldı"))</f>
      </c>
      <c r="F8" s="11">
        <f>IF(B8="","",COUNTIFS('Personel Listesi'!$E$6:$E$105,B8,'Personel Listesi'!$J$6:$J$105,"Belirli Süreli",'Personel Listesi'!$L$6:$L$105,"Aktif"))</f>
      </c>
      <c r="G8" s="15">
        <f>IF(B8="","",IFERROR(AVERAGEIFS('Personel Listesi'!$O$6:$O$105,'Personel Listesi'!$E$6:$E$105,B8,'Personel Listesi'!$L$6:$L$105,"Aktif"),""))</f>
      </c>
      <c r="H8" s="15">
        <f>IF(B8="","",IFERROR(AVERAGEIFS('Personel Listesi'!$Q$6:$Q$105,'Personel Listesi'!$E$6:$E$105,B8,'Personel Listesi'!$L$6:$L$105,"Aktif"),""))</f>
      </c>
      <c r="I8" s="16">
        <f>IF(OR(B8="",'Özet'!$C$6=0),"",C8/'Özet'!$C$6)</f>
      </c>
    </row>
    <row r="9" ht="18" customHeight="1" spans="1:9" x14ac:dyDescent="0.25">
      <c r="A9" s="6">
        <v>4</v>
      </c>
      <c r="B9" s="13" t="s">
        <v>38</v>
      </c>
      <c r="C9" s="11">
        <f>IF(B9="","",COUNTIFS('Personel Listesi'!$E$6:$E$105,B9,'Personel Listesi'!$L$6:$L$105,"Aktif"))</f>
      </c>
      <c r="D9" s="11">
        <f>IF(B9="","",COUNTIFS('Personel Listesi'!$E$6:$E$105,B9,'Personel Listesi'!$L$6:$L$105,"Ücretsiz İzinde"))</f>
      </c>
      <c r="E9" s="11">
        <f>IF(B9="","",COUNTIFS('Personel Listesi'!$E$6:$E$105,B9,'Personel Listesi'!$L$6:$L$105,"Ayrıldı"))</f>
      </c>
      <c r="F9" s="11">
        <f>IF(B9="","",COUNTIFS('Personel Listesi'!$E$6:$E$105,B9,'Personel Listesi'!$J$6:$J$105,"Belirli Süreli",'Personel Listesi'!$L$6:$L$105,"Aktif"))</f>
      </c>
      <c r="G9" s="15">
        <f>IF(B9="","",IFERROR(AVERAGEIFS('Personel Listesi'!$O$6:$O$105,'Personel Listesi'!$E$6:$E$105,B9,'Personel Listesi'!$L$6:$L$105,"Aktif"),""))</f>
      </c>
      <c r="H9" s="15">
        <f>IF(B9="","",IFERROR(AVERAGEIFS('Personel Listesi'!$Q$6:$Q$105,'Personel Listesi'!$E$6:$E$105,B9,'Personel Listesi'!$L$6:$L$105,"Aktif"),""))</f>
      </c>
      <c r="I9" s="16">
        <f>IF(OR(B9="",'Özet'!$C$6=0),"",C9/'Özet'!$C$6)</f>
      </c>
    </row>
    <row r="10" ht="18" customHeight="1" spans="1:9" x14ac:dyDescent="0.25">
      <c r="A10" s="6">
        <v>5</v>
      </c>
      <c r="B10" s="13" t="s">
        <v>49</v>
      </c>
      <c r="C10" s="11">
        <f>IF(B10="","",COUNTIFS('Personel Listesi'!$E$6:$E$105,B10,'Personel Listesi'!$L$6:$L$105,"Aktif"))</f>
      </c>
      <c r="D10" s="11">
        <f>IF(B10="","",COUNTIFS('Personel Listesi'!$E$6:$E$105,B10,'Personel Listesi'!$L$6:$L$105,"Ücretsiz İzinde"))</f>
      </c>
      <c r="E10" s="11">
        <f>IF(B10="","",COUNTIFS('Personel Listesi'!$E$6:$E$105,B10,'Personel Listesi'!$L$6:$L$105,"Ayrıldı"))</f>
      </c>
      <c r="F10" s="11">
        <f>IF(B10="","",COUNTIFS('Personel Listesi'!$E$6:$E$105,B10,'Personel Listesi'!$J$6:$J$105,"Belirli Süreli",'Personel Listesi'!$L$6:$L$105,"Aktif"))</f>
      </c>
      <c r="G10" s="15">
        <f>IF(B10="","",IFERROR(AVERAGEIFS('Personel Listesi'!$O$6:$O$105,'Personel Listesi'!$E$6:$E$105,B10,'Personel Listesi'!$L$6:$L$105,"Aktif"),""))</f>
      </c>
      <c r="H10" s="15">
        <f>IF(B10="","",IFERROR(AVERAGEIFS('Personel Listesi'!$Q$6:$Q$105,'Personel Listesi'!$E$6:$E$105,B10,'Personel Listesi'!$L$6:$L$105,"Aktif"),""))</f>
      </c>
      <c r="I10" s="16">
        <f>IF(OR(B10="",'Özet'!$C$6=0),"",C10/'Özet'!$C$6)</f>
      </c>
    </row>
    <row r="11" ht="18" customHeight="1" spans="1:9" x14ac:dyDescent="0.25">
      <c r="A11" s="6">
        <v>6</v>
      </c>
      <c r="B11" s="13" t="s">
        <v>44</v>
      </c>
      <c r="C11" s="11">
        <f>IF(B11="","",COUNTIFS('Personel Listesi'!$E$6:$E$105,B11,'Personel Listesi'!$L$6:$L$105,"Aktif"))</f>
      </c>
      <c r="D11" s="11">
        <f>IF(B11="","",COUNTIFS('Personel Listesi'!$E$6:$E$105,B11,'Personel Listesi'!$L$6:$L$105,"Ücretsiz İzinde"))</f>
      </c>
      <c r="E11" s="11">
        <f>IF(B11="","",COUNTIFS('Personel Listesi'!$E$6:$E$105,B11,'Personel Listesi'!$L$6:$L$105,"Ayrıldı"))</f>
      </c>
      <c r="F11" s="11">
        <f>IF(B11="","",COUNTIFS('Personel Listesi'!$E$6:$E$105,B11,'Personel Listesi'!$J$6:$J$105,"Belirli Süreli",'Personel Listesi'!$L$6:$L$105,"Aktif"))</f>
      </c>
      <c r="G11" s="15">
        <f>IF(B11="","",IFERROR(AVERAGEIFS('Personel Listesi'!$O$6:$O$105,'Personel Listesi'!$E$6:$E$105,B11,'Personel Listesi'!$L$6:$L$105,"Aktif"),""))</f>
      </c>
      <c r="H11" s="15">
        <f>IF(B11="","",IFERROR(AVERAGEIFS('Personel Listesi'!$Q$6:$Q$105,'Personel Listesi'!$E$6:$E$105,B11,'Personel Listesi'!$L$6:$L$105,"Aktif"),""))</f>
      </c>
      <c r="I11" s="16">
        <f>IF(OR(B11="",'Özet'!$C$6=0),"",C11/'Özet'!$C$6)</f>
      </c>
    </row>
    <row r="12" ht="18" customHeight="1" spans="1:9" x14ac:dyDescent="0.25">
      <c r="A12" s="6">
        <v>7</v>
      </c>
      <c r="B12" s="13" t="s">
        <v>58</v>
      </c>
      <c r="C12" s="11">
        <f>IF(B12="","",COUNTIFS('Personel Listesi'!$E$6:$E$105,B12,'Personel Listesi'!$L$6:$L$105,"Aktif"))</f>
      </c>
      <c r="D12" s="11">
        <f>IF(B12="","",COUNTIFS('Personel Listesi'!$E$6:$E$105,B12,'Personel Listesi'!$L$6:$L$105,"Ücretsiz İzinde"))</f>
      </c>
      <c r="E12" s="11">
        <f>IF(B12="","",COUNTIFS('Personel Listesi'!$E$6:$E$105,B12,'Personel Listesi'!$L$6:$L$105,"Ayrıldı"))</f>
      </c>
      <c r="F12" s="11">
        <f>IF(B12="","",COUNTIFS('Personel Listesi'!$E$6:$E$105,B12,'Personel Listesi'!$J$6:$J$105,"Belirli Süreli",'Personel Listesi'!$L$6:$L$105,"Aktif"))</f>
      </c>
      <c r="G12" s="15">
        <f>IF(B12="","",IFERROR(AVERAGEIFS('Personel Listesi'!$O$6:$O$105,'Personel Listesi'!$E$6:$E$105,B12,'Personel Listesi'!$L$6:$L$105,"Aktif"),""))</f>
      </c>
      <c r="H12" s="15">
        <f>IF(B12="","",IFERROR(AVERAGEIFS('Personel Listesi'!$Q$6:$Q$105,'Personel Listesi'!$E$6:$E$105,B12,'Personel Listesi'!$L$6:$L$105,"Aktif"),""))</f>
      </c>
      <c r="I12" s="16">
        <f>IF(OR(B12="",'Özet'!$C$6=0),"",C12/'Özet'!$C$6)</f>
      </c>
    </row>
    <row r="13" ht="18" customHeight="1" spans="1:9" x14ac:dyDescent="0.25">
      <c r="A13" s="6">
        <v>8</v>
      </c>
      <c r="B13" s="13"/>
      <c r="C13" s="11">
        <f>IF(B13="","",COUNTIFS('Personel Listesi'!$E$6:$E$105,B13,'Personel Listesi'!$L$6:$L$105,"Aktif"))</f>
      </c>
      <c r="D13" s="11">
        <f>IF(B13="","",COUNTIFS('Personel Listesi'!$E$6:$E$105,B13,'Personel Listesi'!$L$6:$L$105,"Ücretsiz İzinde"))</f>
      </c>
      <c r="E13" s="11">
        <f>IF(B13="","",COUNTIFS('Personel Listesi'!$E$6:$E$105,B13,'Personel Listesi'!$L$6:$L$105,"Ayrıldı"))</f>
      </c>
      <c r="F13" s="11">
        <f>IF(B13="","",COUNTIFS('Personel Listesi'!$E$6:$E$105,B13,'Personel Listesi'!$J$6:$J$105,"Belirli Süreli",'Personel Listesi'!$L$6:$L$105,"Aktif"))</f>
      </c>
      <c r="G13" s="15">
        <f>IF(B13="","",IFERROR(AVERAGEIFS('Personel Listesi'!$O$6:$O$105,'Personel Listesi'!$E$6:$E$105,B13,'Personel Listesi'!$L$6:$L$105,"Aktif"),""))</f>
      </c>
      <c r="H13" s="15">
        <f>IF(B13="","",IFERROR(AVERAGEIFS('Personel Listesi'!$Q$6:$Q$105,'Personel Listesi'!$E$6:$E$105,B13,'Personel Listesi'!$L$6:$L$105,"Aktif"),""))</f>
      </c>
      <c r="I13" s="16">
        <f>IF(OR(B13="",'Özet'!$C$6=0),"",C13/'Özet'!$C$6)</f>
      </c>
    </row>
    <row r="14" ht="18" customHeight="1" spans="1:9" x14ac:dyDescent="0.25">
      <c r="A14" s="6">
        <v>9</v>
      </c>
      <c r="B14" s="13"/>
      <c r="C14" s="11">
        <f>IF(B14="","",COUNTIFS('Personel Listesi'!$E$6:$E$105,B14,'Personel Listesi'!$L$6:$L$105,"Aktif"))</f>
      </c>
      <c r="D14" s="11">
        <f>IF(B14="","",COUNTIFS('Personel Listesi'!$E$6:$E$105,B14,'Personel Listesi'!$L$6:$L$105,"Ücretsiz İzinde"))</f>
      </c>
      <c r="E14" s="11">
        <f>IF(B14="","",COUNTIFS('Personel Listesi'!$E$6:$E$105,B14,'Personel Listesi'!$L$6:$L$105,"Ayrıldı"))</f>
      </c>
      <c r="F14" s="11">
        <f>IF(B14="","",COUNTIFS('Personel Listesi'!$E$6:$E$105,B14,'Personel Listesi'!$J$6:$J$105,"Belirli Süreli",'Personel Listesi'!$L$6:$L$105,"Aktif"))</f>
      </c>
      <c r="G14" s="15">
        <f>IF(B14="","",IFERROR(AVERAGEIFS('Personel Listesi'!$O$6:$O$105,'Personel Listesi'!$E$6:$E$105,B14,'Personel Listesi'!$L$6:$L$105,"Aktif"),""))</f>
      </c>
      <c r="H14" s="15">
        <f>IF(B14="","",IFERROR(AVERAGEIFS('Personel Listesi'!$Q$6:$Q$105,'Personel Listesi'!$E$6:$E$105,B14,'Personel Listesi'!$L$6:$L$105,"Aktif"),""))</f>
      </c>
      <c r="I14" s="16">
        <f>IF(OR(B14="",'Özet'!$C$6=0),"",C14/'Özet'!$C$6)</f>
      </c>
    </row>
    <row r="15" ht="18" customHeight="1" spans="1:9" x14ac:dyDescent="0.25">
      <c r="A15" s="6">
        <v>10</v>
      </c>
      <c r="B15" s="13"/>
      <c r="C15" s="11">
        <f>IF(B15="","",COUNTIFS('Personel Listesi'!$E$6:$E$105,B15,'Personel Listesi'!$L$6:$L$105,"Aktif"))</f>
      </c>
      <c r="D15" s="11">
        <f>IF(B15="","",COUNTIFS('Personel Listesi'!$E$6:$E$105,B15,'Personel Listesi'!$L$6:$L$105,"Ücretsiz İzinde"))</f>
      </c>
      <c r="E15" s="11">
        <f>IF(B15="","",COUNTIFS('Personel Listesi'!$E$6:$E$105,B15,'Personel Listesi'!$L$6:$L$105,"Ayrıldı"))</f>
      </c>
      <c r="F15" s="11">
        <f>IF(B15="","",COUNTIFS('Personel Listesi'!$E$6:$E$105,B15,'Personel Listesi'!$J$6:$J$105,"Belirli Süreli",'Personel Listesi'!$L$6:$L$105,"Aktif"))</f>
      </c>
      <c r="G15" s="15">
        <f>IF(B15="","",IFERROR(AVERAGEIFS('Personel Listesi'!$O$6:$O$105,'Personel Listesi'!$E$6:$E$105,B15,'Personel Listesi'!$L$6:$L$105,"Aktif"),""))</f>
      </c>
      <c r="H15" s="15">
        <f>IF(B15="","",IFERROR(AVERAGEIFS('Personel Listesi'!$Q$6:$Q$105,'Personel Listesi'!$E$6:$E$105,B15,'Personel Listesi'!$L$6:$L$105,"Aktif"),""))</f>
      </c>
      <c r="I15" s="16">
        <f>IF(OR(B15="",'Özet'!$C$6=0),"",C15/'Özet'!$C$6)</f>
      </c>
    </row>
    <row r="16" ht="18" customHeight="1" spans="1:9" x14ac:dyDescent="0.25">
      <c r="A16" s="6">
        <v>11</v>
      </c>
      <c r="B16" s="13"/>
      <c r="C16" s="11">
        <f>IF(B16="","",COUNTIFS('Personel Listesi'!$E$6:$E$105,B16,'Personel Listesi'!$L$6:$L$105,"Aktif"))</f>
      </c>
      <c r="D16" s="11">
        <f>IF(B16="","",COUNTIFS('Personel Listesi'!$E$6:$E$105,B16,'Personel Listesi'!$L$6:$L$105,"Ücretsiz İzinde"))</f>
      </c>
      <c r="E16" s="11">
        <f>IF(B16="","",COUNTIFS('Personel Listesi'!$E$6:$E$105,B16,'Personel Listesi'!$L$6:$L$105,"Ayrıldı"))</f>
      </c>
      <c r="F16" s="11">
        <f>IF(B16="","",COUNTIFS('Personel Listesi'!$E$6:$E$105,B16,'Personel Listesi'!$J$6:$J$105,"Belirli Süreli",'Personel Listesi'!$L$6:$L$105,"Aktif"))</f>
      </c>
      <c r="G16" s="15">
        <f>IF(B16="","",IFERROR(AVERAGEIFS('Personel Listesi'!$O$6:$O$105,'Personel Listesi'!$E$6:$E$105,B16,'Personel Listesi'!$L$6:$L$105,"Aktif"),""))</f>
      </c>
      <c r="H16" s="15">
        <f>IF(B16="","",IFERROR(AVERAGEIFS('Personel Listesi'!$Q$6:$Q$105,'Personel Listesi'!$E$6:$E$105,B16,'Personel Listesi'!$L$6:$L$105,"Aktif"),""))</f>
      </c>
      <c r="I16" s="16">
        <f>IF(OR(B16="",'Özet'!$C$6=0),"",C16/'Özet'!$C$6)</f>
      </c>
    </row>
    <row r="17" ht="18" customHeight="1" spans="1:9" x14ac:dyDescent="0.25">
      <c r="A17" s="6">
        <v>12</v>
      </c>
      <c r="B17" s="13"/>
      <c r="C17" s="11">
        <f>IF(B17="","",COUNTIFS('Personel Listesi'!$E$6:$E$105,B17,'Personel Listesi'!$L$6:$L$105,"Aktif"))</f>
      </c>
      <c r="D17" s="11">
        <f>IF(B17="","",COUNTIFS('Personel Listesi'!$E$6:$E$105,B17,'Personel Listesi'!$L$6:$L$105,"Ücretsiz İzinde"))</f>
      </c>
      <c r="E17" s="11">
        <f>IF(B17="","",COUNTIFS('Personel Listesi'!$E$6:$E$105,B17,'Personel Listesi'!$L$6:$L$105,"Ayrıldı"))</f>
      </c>
      <c r="F17" s="11">
        <f>IF(B17="","",COUNTIFS('Personel Listesi'!$E$6:$E$105,B17,'Personel Listesi'!$J$6:$J$105,"Belirli Süreli",'Personel Listesi'!$L$6:$L$105,"Aktif"))</f>
      </c>
      <c r="G17" s="15">
        <f>IF(B17="","",IFERROR(AVERAGEIFS('Personel Listesi'!$O$6:$O$105,'Personel Listesi'!$E$6:$E$105,B17,'Personel Listesi'!$L$6:$L$105,"Aktif"),""))</f>
      </c>
      <c r="H17" s="15">
        <f>IF(B17="","",IFERROR(AVERAGEIFS('Personel Listesi'!$Q$6:$Q$105,'Personel Listesi'!$E$6:$E$105,B17,'Personel Listesi'!$L$6:$L$105,"Aktif"),""))</f>
      </c>
      <c r="I17" s="16">
        <f>IF(OR(B17="",'Özet'!$C$6=0),"",C17/'Özet'!$C$6)</f>
      </c>
    </row>
    <row r="18" ht="18" customHeight="1" spans="1:9" x14ac:dyDescent="0.25">
      <c r="A18" s="6">
        <v>13</v>
      </c>
      <c r="B18" s="13"/>
      <c r="C18" s="11">
        <f>IF(B18="","",COUNTIFS('Personel Listesi'!$E$6:$E$105,B18,'Personel Listesi'!$L$6:$L$105,"Aktif"))</f>
      </c>
      <c r="D18" s="11">
        <f>IF(B18="","",COUNTIFS('Personel Listesi'!$E$6:$E$105,B18,'Personel Listesi'!$L$6:$L$105,"Ücretsiz İzinde"))</f>
      </c>
      <c r="E18" s="11">
        <f>IF(B18="","",COUNTIFS('Personel Listesi'!$E$6:$E$105,B18,'Personel Listesi'!$L$6:$L$105,"Ayrıldı"))</f>
      </c>
      <c r="F18" s="11">
        <f>IF(B18="","",COUNTIFS('Personel Listesi'!$E$6:$E$105,B18,'Personel Listesi'!$J$6:$J$105,"Belirli Süreli",'Personel Listesi'!$L$6:$L$105,"Aktif"))</f>
      </c>
      <c r="G18" s="15">
        <f>IF(B18="","",IFERROR(AVERAGEIFS('Personel Listesi'!$O$6:$O$105,'Personel Listesi'!$E$6:$E$105,B18,'Personel Listesi'!$L$6:$L$105,"Aktif"),""))</f>
      </c>
      <c r="H18" s="15">
        <f>IF(B18="","",IFERROR(AVERAGEIFS('Personel Listesi'!$Q$6:$Q$105,'Personel Listesi'!$E$6:$E$105,B18,'Personel Listesi'!$L$6:$L$105,"Aktif"),""))</f>
      </c>
      <c r="I18" s="16">
        <f>IF(OR(B18="",'Özet'!$C$6=0),"",C18/'Özet'!$C$6)</f>
      </c>
    </row>
    <row r="19" ht="18" customHeight="1" spans="1:9" x14ac:dyDescent="0.25">
      <c r="A19" s="6">
        <v>14</v>
      </c>
      <c r="B19" s="13"/>
      <c r="C19" s="11">
        <f>IF(B19="","",COUNTIFS('Personel Listesi'!$E$6:$E$105,B19,'Personel Listesi'!$L$6:$L$105,"Aktif"))</f>
      </c>
      <c r="D19" s="11">
        <f>IF(B19="","",COUNTIFS('Personel Listesi'!$E$6:$E$105,B19,'Personel Listesi'!$L$6:$L$105,"Ücretsiz İzinde"))</f>
      </c>
      <c r="E19" s="11">
        <f>IF(B19="","",COUNTIFS('Personel Listesi'!$E$6:$E$105,B19,'Personel Listesi'!$L$6:$L$105,"Ayrıldı"))</f>
      </c>
      <c r="F19" s="11">
        <f>IF(B19="","",COUNTIFS('Personel Listesi'!$E$6:$E$105,B19,'Personel Listesi'!$J$6:$J$105,"Belirli Süreli",'Personel Listesi'!$L$6:$L$105,"Aktif"))</f>
      </c>
      <c r="G19" s="15">
        <f>IF(B19="","",IFERROR(AVERAGEIFS('Personel Listesi'!$O$6:$O$105,'Personel Listesi'!$E$6:$E$105,B19,'Personel Listesi'!$L$6:$L$105,"Aktif"),""))</f>
      </c>
      <c r="H19" s="15">
        <f>IF(B19="","",IFERROR(AVERAGEIFS('Personel Listesi'!$Q$6:$Q$105,'Personel Listesi'!$E$6:$E$105,B19,'Personel Listesi'!$L$6:$L$105,"Aktif"),""))</f>
      </c>
      <c r="I19" s="16">
        <f>IF(OR(B19="",'Özet'!$C$6=0),"",C19/'Özet'!$C$6)</f>
      </c>
    </row>
    <row r="20" ht="18" customHeight="1" spans="1:9" x14ac:dyDescent="0.25">
      <c r="A20" s="6">
        <v>15</v>
      </c>
      <c r="B20" s="13"/>
      <c r="C20" s="11">
        <f>IF(B20="","",COUNTIFS('Personel Listesi'!$E$6:$E$105,B20,'Personel Listesi'!$L$6:$L$105,"Aktif"))</f>
      </c>
      <c r="D20" s="11">
        <f>IF(B20="","",COUNTIFS('Personel Listesi'!$E$6:$E$105,B20,'Personel Listesi'!$L$6:$L$105,"Ücretsiz İzinde"))</f>
      </c>
      <c r="E20" s="11">
        <f>IF(B20="","",COUNTIFS('Personel Listesi'!$E$6:$E$105,B20,'Personel Listesi'!$L$6:$L$105,"Ayrıldı"))</f>
      </c>
      <c r="F20" s="11">
        <f>IF(B20="","",COUNTIFS('Personel Listesi'!$E$6:$E$105,B20,'Personel Listesi'!$J$6:$J$105,"Belirli Süreli",'Personel Listesi'!$L$6:$L$105,"Aktif"))</f>
      </c>
      <c r="G20" s="15">
        <f>IF(B20="","",IFERROR(AVERAGEIFS('Personel Listesi'!$O$6:$O$105,'Personel Listesi'!$E$6:$E$105,B20,'Personel Listesi'!$L$6:$L$105,"Aktif"),""))</f>
      </c>
      <c r="H20" s="15">
        <f>IF(B20="","",IFERROR(AVERAGEIFS('Personel Listesi'!$Q$6:$Q$105,'Personel Listesi'!$E$6:$E$105,B20,'Personel Listesi'!$L$6:$L$105,"Aktif"),""))</f>
      </c>
      <c r="I20" s="16">
        <f>IF(OR(B20="",'Özet'!$C$6=0),"",C20/'Özet'!$C$6)</f>
      </c>
    </row>
    <row r="21" ht="22" customHeight="1" spans="1:9" x14ac:dyDescent="0.25">
      <c r="A21" s="17" t="s">
        <v>59</v>
      </c>
      <c r="B21" s="17"/>
      <c r="C21" s="18">
        <f>SUM(C6:C20)</f>
      </c>
      <c r="D21" s="18">
        <f>SUM(D6:D20)</f>
      </c>
      <c r="E21" s="18">
        <f>SUM(E6:E20)</f>
      </c>
      <c r="F21" s="18">
        <f>SUM(F6:F20)</f>
      </c>
      <c r="G21" s="19"/>
      <c r="H21" s="19"/>
      <c r="I21" s="20">
        <f>SUM(I6:I20)</f>
      </c>
    </row>
  </sheetData>
  <autoFilter ref="A5:I5"/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60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1" t="s">
        <v>61</v>
      </c>
    </row>
    <row r="6" ht="20" customHeight="1" spans="2:4" x14ac:dyDescent="0.25">
      <c r="B6" s="22" t="s">
        <v>62</v>
      </c>
      <c r="C6" s="23">
        <f>COUNTIF('Personel Listesi'!$L$6:$L$105,"Aktif")</f>
      </c>
    </row>
    <row r="7" ht="20" customHeight="1" spans="2:4" x14ac:dyDescent="0.25">
      <c r="B7" s="22" t="s">
        <v>63</v>
      </c>
      <c r="C7" s="23">
        <f>COUNTIF('Personel Listesi'!$L$6:$L$105,"Ücretsiz İzinde")</f>
      </c>
    </row>
    <row r="8" ht="20" customHeight="1" spans="2:4" x14ac:dyDescent="0.25">
      <c r="B8" s="22" t="s">
        <v>64</v>
      </c>
      <c r="C8" s="23">
        <f>COUNTIF('Personel Listesi'!$L$6:$L$105,"Ayrıldı")</f>
      </c>
    </row>
    <row r="9" ht="20" customHeight="1" spans="2:4" x14ac:dyDescent="0.25">
      <c r="B9" s="22" t="s">
        <v>65</v>
      </c>
      <c r="C9" s="24">
        <f>IFERROR(AVERAGEIFS('Personel Listesi'!$O$6:$O$105,'Personel Listesi'!$L$6:$L$105,"Aktif"),0)</f>
      </c>
    </row>
    <row r="10" ht="20" customHeight="1" spans="2:4" x14ac:dyDescent="0.25">
      <c r="B10" s="22" t="s">
        <v>66</v>
      </c>
      <c r="C10" s="24">
        <f>IFERROR(AVERAGEIFS('Personel Listesi'!$Q$6:$Q$105,'Personel Listesi'!$L$6:$L$105,"Aktif"),0)</f>
      </c>
    </row>
    <row r="11" ht="24" customHeight="1" spans="2:2" x14ac:dyDescent="0.25">
      <c r="B11" s="21" t="s">
        <v>67</v>
      </c>
    </row>
    <row r="12" ht="20" customHeight="1" spans="2:4" x14ac:dyDescent="0.25">
      <c r="B12" s="22" t="s">
        <v>68</v>
      </c>
      <c r="C12" s="23">
        <f>COUNTIFS('Personel Listesi'!$J$6:$J$105,"Belirli Süreli",'Personel Listesi'!$L$6:$L$105,"Aktif")</f>
      </c>
    </row>
    <row r="13" ht="20" customHeight="1" spans="2:4" x14ac:dyDescent="0.25">
      <c r="B13" s="22" t="s">
        <v>69</v>
      </c>
      <c r="C13" s="23">
        <f>COUNTIFS('Personel Listesi'!$K$6:$K$105,"&gt;="&amp;TODAY(),'Personel Listesi'!$K$6:$K$105,"&lt;="&amp;(TODAY()+30))</f>
      </c>
      <c r="D13" s="25" t="s">
        <v>70</v>
      </c>
    </row>
    <row r="14" ht="20" customHeight="1" spans="2:4" x14ac:dyDescent="0.25">
      <c r="B14" s="22" t="s">
        <v>71</v>
      </c>
      <c r="C14" s="23">
        <f>COUNTIFS('Personel Listesi'!$K$6:$K$105,"&lt;"&amp;TODAY(),'Personel Listesi'!$L$6:$L$105,"Aktif")</f>
      </c>
      <c r="D14" s="25" t="s">
        <v>72</v>
      </c>
    </row>
    <row r="15" ht="20" customHeight="1" spans="2:4" x14ac:dyDescent="0.25">
      <c r="B15" s="22" t="s">
        <v>73</v>
      </c>
      <c r="C15" s="23">
        <f>COUNTIFS('Personel Listesi'!$Q$6:$Q$105,"&lt;=18",'Personel Listesi'!$L$6:$L$105,"Aktif")+COUNTIFS('Personel Listesi'!$Q$6:$Q$105,"&gt;=50",'Personel Listesi'!$L$6:$L$105,"Aktif")</f>
      </c>
      <c r="D15" s="25" t="s">
        <v>74</v>
      </c>
    </row>
    <row r="16" ht="24" customHeight="1" spans="2:2" x14ac:dyDescent="0.25">
      <c r="B16" s="21" t="s">
        <v>75</v>
      </c>
    </row>
    <row r="17" ht="20" customHeight="1" spans="2:4" x14ac:dyDescent="0.25">
      <c r="B17" s="22" t="s">
        <v>76</v>
      </c>
      <c r="C17" s="23">
        <f>COUNTIFS('Personel Listesi'!$N$6:$N$105,"Evet",'Personel Listesi'!$L$6:$L$105,"Aktif")</f>
      </c>
    </row>
    <row r="18" ht="20" customHeight="1" spans="2:4" x14ac:dyDescent="0.25">
      <c r="B18" s="22" t="s">
        <v>77</v>
      </c>
      <c r="C18" s="26">
        <v>0.03</v>
      </c>
      <c r="D18" s="25" t="s">
        <v>78</v>
      </c>
    </row>
    <row r="19" ht="20" customHeight="1" spans="2:4" x14ac:dyDescent="0.25">
      <c r="B19" s="22" t="s">
        <v>79</v>
      </c>
      <c r="C19" s="24">
        <f>IF(C6&gt;=50,C6*C18,0)</f>
      </c>
      <c r="D19" s="25" t="s">
        <v>80</v>
      </c>
    </row>
    <row r="20" ht="24" customHeight="1" spans="2:2" x14ac:dyDescent="0.25">
      <c r="B20" s="21" t="s">
        <v>81</v>
      </c>
    </row>
    <row r="21" ht="20" customHeight="1" spans="2:4" x14ac:dyDescent="0.25">
      <c r="B21" s="22" t="s">
        <v>82</v>
      </c>
      <c r="C21" s="27" t="s">
        <v>83</v>
      </c>
    </row>
    <row r="22" ht="20" customHeight="1" spans="2:4" x14ac:dyDescent="0.25">
      <c r="B22" s="22" t="s">
        <v>84</v>
      </c>
      <c r="C22" s="27" t="s">
        <v>85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86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30" customHeight="1" spans="2:2" x14ac:dyDescent="0.25">
      <c r="B5" s="28" t="s">
        <v>87</v>
      </c>
    </row>
    <row r="7" ht="22" customHeight="1" spans="2:2" x14ac:dyDescent="0.25">
      <c r="B7" s="29" t="s">
        <v>88</v>
      </c>
    </row>
    <row r="8" ht="30" customHeight="1" spans="2:2" x14ac:dyDescent="0.25">
      <c r="B8" s="28" t="s">
        <v>89</v>
      </c>
    </row>
    <row r="9" ht="30" customHeight="1" spans="2:2" x14ac:dyDescent="0.25">
      <c r="B9" s="28" t="s">
        <v>90</v>
      </c>
    </row>
    <row r="10" ht="30" customHeight="1" spans="2:2" x14ac:dyDescent="0.25">
      <c r="B10" s="28" t="s">
        <v>91</v>
      </c>
    </row>
    <row r="11" ht="30" customHeight="1" spans="2:2" x14ac:dyDescent="0.25">
      <c r="B11" s="28" t="s">
        <v>92</v>
      </c>
    </row>
    <row r="12" ht="30" customHeight="1" spans="2:2" x14ac:dyDescent="0.25">
      <c r="B12" s="28" t="s">
        <v>93</v>
      </c>
    </row>
    <row r="13" ht="30" customHeight="1" spans="2:2" x14ac:dyDescent="0.25">
      <c r="B13" s="28" t="s">
        <v>94</v>
      </c>
    </row>
    <row r="14" ht="8" customHeight="1" spans="2:2" x14ac:dyDescent="0.25">
      <c r="B14" s="28" t="s">
        <v>95</v>
      </c>
    </row>
    <row r="15" ht="30" customHeight="1" spans="2:2" x14ac:dyDescent="0.25">
      <c r="B15" s="30" t="s">
        <v>96</v>
      </c>
    </row>
    <row r="17" ht="20" customHeight="1" spans="2:2" x14ac:dyDescent="0.25">
      <c r="B17" s="31" t="s">
        <v>97</v>
      </c>
    </row>
    <row r="18" ht="30" customHeight="1" spans="2:2" x14ac:dyDescent="0.25">
      <c r="B18" s="28" t="s">
        <v>98</v>
      </c>
    </row>
    <row r="20" ht="18" customHeight="1" spans="2:2" x14ac:dyDescent="0.25">
      <c r="B20" s="32" t="s">
        <v>99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Personel Listesi</vt:lpstr>
      <vt:lpstr>Departman Özeti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Personel Takip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