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Kontrol Tablosu" state="visible" r:id="rId4"/>
    <sheet sheetId="2" name="Belge Açıklamaları" state="visible" r:id="rId5"/>
    <sheet sheetId="3" name="Özet" state="visible" r:id="rId6"/>
    <sheet sheetId="4" name="Nasıl Kullanılır" state="visible" r:id="rId7"/>
  </sheets>
  <definedNames>
    <definedName name="_xlnm.Print_Titles" localSheetId="0">'Kontrol Tablosu'!$5:$5</definedName>
    <definedName name="_xlnm.Print_Titles" localSheetId="1">'Belge Açıklamaları'!$5:$5</definedName>
  </definedNames>
  <calcPr calcId="171027"/>
</workbook>
</file>

<file path=xl/sharedStrings.xml><?xml version="1.0" encoding="utf-8"?>
<sst xmlns="http://schemas.openxmlformats.org/spreadsheetml/2006/main" count="175" uniqueCount="99">
  <si>
    <t>Özlük Dosyası Kontrol Listesi</t>
  </si>
  <si>
    <t>[Şirket Unvanı]  ·  Kontrol dönemi: [Ay / Yıl]  ·  Hazırlayan: [Ad Soyad]</t>
  </si>
  <si>
    <t>ikpartner.com  ·  Ücretsiz İK şablonu  ·  0538 949 22 87</t>
  </si>
  <si>
    <t>Sıra</t>
  </si>
  <si>
    <t>Sicil No</t>
  </si>
  <si>
    <t>Ad Soyad</t>
  </si>
  <si>
    <t>Departman</t>
  </si>
  <si>
    <t>İşe Giriş</t>
  </si>
  <si>
    <t>Kimlik Fotokopisi</t>
  </si>
  <si>
    <t>Yerleşim Yeri</t>
  </si>
  <si>
    <t>Diploma</t>
  </si>
  <si>
    <t>Mesleki Belge</t>
  </si>
  <si>
    <t>Sağlık Raporu</t>
  </si>
  <si>
    <t>SGK Giriş Bildirgesi</t>
  </si>
  <si>
    <t>İş Sözleşmesi</t>
  </si>
  <si>
    <t>Görev Tanımı</t>
  </si>
  <si>
    <t>Aydınlatma Tebliği</t>
  </si>
  <si>
    <t>Fazla Çalışma Onayı</t>
  </si>
  <si>
    <t>Banka Hesap Bilgisi</t>
  </si>
  <si>
    <t>İSG Eğitim Belgesi</t>
  </si>
  <si>
    <t>KKD Zimmeti</t>
  </si>
  <si>
    <t>Ekipman Zimmeti</t>
  </si>
  <si>
    <t>Gizlilik Taahhüdü</t>
  </si>
  <si>
    <t>Acil Durum Formu</t>
  </si>
  <si>
    <t>Eksik Sayısı</t>
  </si>
  <si>
    <t>Tamamlanma</t>
  </si>
  <si>
    <t>Dosya Durumu</t>
  </si>
  <si>
    <t>Son Kontrol</t>
  </si>
  <si>
    <t>Not</t>
  </si>
  <si>
    <t>1001</t>
  </si>
  <si>
    <t>Örnek Çalışan 1</t>
  </si>
  <si>
    <t>Operasyon</t>
  </si>
  <si>
    <t>✓</t>
  </si>
  <si>
    <t>Muaf</t>
  </si>
  <si>
    <t>1002</t>
  </si>
  <si>
    <t>Örnek Çalışan 2</t>
  </si>
  <si>
    <t>Satış</t>
  </si>
  <si>
    <t>Eksik</t>
  </si>
  <si>
    <t>EKSİK</t>
  </si>
  <si>
    <t>Belge</t>
  </si>
  <si>
    <t>Aşama</t>
  </si>
  <si>
    <t>Açıklama</t>
  </si>
  <si>
    <t>Ne Zaman Alınır / Güncellenir</t>
  </si>
  <si>
    <t>İşe giriş</t>
  </si>
  <si>
    <t>Kimlik kartı fotokopisi veya nüfus kayıt bilgisi; kimlik ve yaş tespiti için.</t>
  </si>
  <si>
    <t>İşe girişte</t>
  </si>
  <si>
    <t>Yerleşim yeri (ikametgâh) belgesi; adres değişikliğinde güncellenir.</t>
  </si>
  <si>
    <t>İşe girişte / değişiklikte</t>
  </si>
  <si>
    <t>Son öğrenim durumunu gösteren diploma veya mezuniyet belgesi.</t>
  </si>
  <si>
    <t>Pozisyonun gerektirdiği sertifika, ehliyet, mesleki yeterlilik veya yetki belgesi.</t>
  </si>
  <si>
    <t>İşe girişte / yenilemede</t>
  </si>
  <si>
    <t>İşe giriş sağlık muayenesi raporu; özel nitelikli veri, ayrı ve kilitli saklanır.</t>
  </si>
  <si>
    <t>Sigortalı işe giriş bildirgesinin onaylı çıktısı.</t>
  </si>
  <si>
    <t>Taraflarca imzalanmış iş sözleşmesi ve ekleri (İş Kanunu md. 8 yazılı belge).</t>
  </si>
  <si>
    <t>Çalışanın okuyup imzaladığı güncel görev tanımı.</t>
  </si>
  <si>
    <t>İşe girişte / görev değişikliğinde</t>
  </si>
  <si>
    <t>Çalışan aydınlatma metninin tebliğ edildiğini gösteren imzalı belge (KVKK).</t>
  </si>
  <si>
    <t>Çalışma süresi</t>
  </si>
  <si>
    <t>Fazla çalışma öngörülüyorsa çalışanın yazılı onayı (İş Kanunu md. 41).</t>
  </si>
  <si>
    <t>İşe girişte / yıllık yenileme</t>
  </si>
  <si>
    <t>Ücret ödemesinin yapılacağı banka hesabına ilişkin bilgi.</t>
  </si>
  <si>
    <t>Temel İSG eğitimi katılım belgesi ve yenileme eğitimleri.</t>
  </si>
  <si>
    <t>Kişisel koruyucu donanım teslim tutanakları.</t>
  </si>
  <si>
    <t>Her teslimde</t>
  </si>
  <si>
    <t>Bilgisayar, telefon, araç, kart gibi ekipmanların zimmet tutanakları.</t>
  </si>
  <si>
    <t>Her teslim / iadede</t>
  </si>
  <si>
    <t>Gizlilik ve bilgi güvenliği taahhütnamesi (şirket politikasına göre).</t>
  </si>
  <si>
    <t>Acil durumda ulaşılacak kişi bilgileri (çalışanın beyanıyla).</t>
  </si>
  <si>
    <t>Özlük Dosyası Özeti</t>
  </si>
  <si>
    <t>Genel Durum</t>
  </si>
  <si>
    <t>Kontrol edilen çalışan sayısı</t>
  </si>
  <si>
    <t>Dosyası tam olan çalışan</t>
  </si>
  <si>
    <t>Eksik belgesi olan çalışan</t>
  </si>
  <si>
    <t>Kontrolü süren dosya</t>
  </si>
  <si>
    <t>Toplam eksik belge</t>
  </si>
  <si>
    <t>Ortalama tamamlanma oranı</t>
  </si>
  <si>
    <t>Mevzuat Bilgisi</t>
  </si>
  <si>
    <t>Özlük dosyası düzenlememe idari para cezası (2026)</t>
  </si>
  <si>
    <t>İş Kanunu md. 75 aykırılığı; tutar yıllık güncellenir.</t>
  </si>
  <si>
    <t>Kontrol</t>
  </si>
  <si>
    <t>Kontrol tarihi</t>
  </si>
  <si>
    <t>[Tarih]</t>
  </si>
  <si>
    <t>Kontrol eden</t>
  </si>
  <si>
    <t>[Ad Soyad]</t>
  </si>
  <si>
    <t>Bir sonraki kontrol</t>
  </si>
  <si>
    <t>Nasıl Kullanılır?</t>
  </si>
  <si>
    <t>Her çalışanın özlük dosyasında bulunması gereken temel belgeleri tek tabloda işaretleyerek eksikleri çalışan ve belge bazında gösteren kontrol listesi. Her satır bir çalışanı, her belge sütunu bir evrakı temsil eder; eksik sayısı, tamamlanma oranı ve dosya durumu otomatik hesaplanır.</t>
  </si>
  <si>
    <t>Kullanım adımları</t>
  </si>
  <si>
    <t>1. Kontrol Tablosu sayfasına her satıra bir çalışan yazın (sicil no, ad soyad, departman, işe giriş tarihi). İtalik örnek satırları silebilirsiniz.</t>
  </si>
  <si>
    <t>2. Her belge sütununda açılır listeden seçim yapın: ✓ = belge dosyada ve güncel, Eksik = belge yok veya süresi geçmiş, Muaf = bu çalışan için gerekmiyor (ör. fazla çalışma öngörülmüyorsa onay formu).</t>
  </si>
  <si>
    <t>3. Eksik Sayısı, Tamamlanma ve Dosya Durumu sütunları otomatik hesaplanır. Boş bırakılan belge hücresi olduğu sürece durum "Kontrol sürüyor" görünür.</t>
  </si>
  <si>
    <t>4. Tablonun altındaki EKSİK satırı her belgenin kaç çalışanda eksik olduğunu gösterir; toplu tamamlama çalışması planlarken bu satırı kullanın.</t>
  </si>
  <si>
    <t>5. Belge Açıklamaları sayfası her evrakın ne zaman alındığını ve neden gerektiğini özetler. İşletmenize özgü belgeler için belge sütunu başlıklarını ve açıklamaları güncelleyebilirsiniz.</t>
  </si>
  <si>
    <t>6. Kontrolü en az üç ayda bir tekrarlayın ve Son Kontrol tarihini güncelleyin. Özlük dosyaları kişisel veri içerir; tabloya erişimi yetkili kişilerle sınırlayın.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</si>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</sst>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 &quot;₺&quot;"/>
  </numFmts>
  <fonts count="18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i/>
      <color rgb="FF3A4A61"/>
      <sz val="10"/>
      <name val="Calibri"/>
    </font>
    <font>
      <color rgb="FF0E2849"/>
      <sz val="10"/>
      <name val="Calibri"/>
    </font>
    <font>
      <color rgb="FF3A4A61"/>
      <sz val="10"/>
      <name val="Calibri"/>
    </font>
    <font>
      <b/>
      <color rgb="FF0E2849"/>
      <sz val="10"/>
      <name val="Calibri"/>
    </font>
    <font>
      <b/>
      <color rgb="FF13B8A7"/>
      <sz val="12"/>
      <name val="Calibri"/>
    </font>
    <font>
      <b/>
      <color rgb="FF0E2849"/>
      <sz val="11"/>
      <name val="Calibri"/>
    </font>
    <font>
      <b/>
      <color rgb="FF1D5888"/>
      <sz val="11"/>
      <name val="Calibri"/>
    </font>
    <font>
      <i/>
      <color rgb="FF5A6B82"/>
      <sz val="9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3F6F4"/>
      </patternFill>
    </fill>
    <fill>
      <patternFill patternType="solid">
        <fgColor rgb="FFEAF1F8"/>
      </patternFill>
    </fill>
  </fills>
  <borders count="4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  <border>
      <left style="thin">
        <color rgb="FFDCE4EE"/>
      </left>
      <right style="thin">
        <color rgb="FFDCE4EE"/>
      </right>
      <top style="medium">
        <color rgb="FF13B8A7"/>
      </top>
      <bottom style="thin">
        <color rgb="FFDCE4EE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16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7" fillId="3" borderId="2" xfId="0" applyNumberFormat="1" applyFont="1" applyFill="1" applyBorder="1"/>
    <xf numFmtId="9" fontId="7" fillId="3" borderId="2" xfId="0" applyNumberFormat="1" applyFont="1" applyFill="1" applyBorder="1"/>
    <xf numFmtId="0" fontId="7" fillId="3" borderId="2" xfId="0" applyFont="1" applyFill="1" applyBorder="1"/>
    <xf numFmtId="16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9" fillId="4" borderId="3" xfId="0" applyFont="1" applyFill="1" applyBorder="1"/>
    <xf numFmtId="164" fontId="9" fillId="4" borderId="3" xfId="0" applyNumberFormat="1" applyFont="1" applyFill="1" applyBorder="1"/>
    <xf numFmtId="3" fontId="9" fillId="4" borderId="3" xfId="0" applyNumberFormat="1" applyFont="1" applyFill="1" applyBorder="1"/>
    <xf numFmtId="9" fontId="9" fillId="4" borderId="3" xfId="0" applyNumberFormat="1" applyFont="1" applyFill="1" applyBorder="1"/>
    <xf numFmtId="0" fontId="10" fillId="0" borderId="0" xfId="0" applyFont="1"/>
    <xf numFmtId="0" fontId="9" fillId="3" borderId="2" xfId="0" applyFont="1" applyFill="1" applyBorder="1"/>
    <xf numFmtId="3" fontId="11" fillId="0" borderId="2" xfId="0" applyNumberFormat="1" applyFont="1" applyBorder="1" applyAlignment="1">
      <alignment horizontal="right"/>
    </xf>
    <xf numFmtId="9" fontId="11" fillId="0" borderId="2" xfId="0" applyNumberFormat="1" applyFont="1" applyBorder="1" applyAlignment="1">
      <alignment horizontal="right"/>
    </xf>
    <xf numFmtId="165" fontId="12" fillId="5" borderId="2" xfId="0" applyNumberFormat="1" applyFont="1" applyFill="1" applyBorder="1" applyAlignment="1">
      <alignment horizontal="right"/>
    </xf>
    <xf numFmtId="0" fontId="13" fillId="0" borderId="0" xfId="0" applyFont="1"/>
    <xf numFmtId="0" fontId="12" fillId="5" borderId="2" xfId="0" applyFont="1" applyFill="1" applyBorder="1" applyAlignment="1">
      <alignment horizontal="right"/>
    </xf>
    <xf numFmtId="0" fontId="8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36">
    <dxf>
      <font>
        <color rgb="FFB42318"/>
      </font>
      <fill>
        <patternFill patternType="solid">
          <bgColor rgb="FFFDE2E1"/>
        </patternFill>
      </fill>
    </dxf>
    <dxf>
      <fill>
        <patternFill patternType="solid">
          <bgColor rgb="FFDFF5EA"/>
        </patternFill>
      </fill>
    </dxf>
    <dxf>
      <font>
        <color rgb="FFB42318"/>
      </font>
      <fill>
        <patternFill patternType="solid">
          <bgColor rgb="FFFDE2E1"/>
        </patternFill>
      </fill>
    </dxf>
    <dxf>
      <fill>
        <patternFill patternType="solid">
          <bgColor rgb="FFDFF5EA"/>
        </patternFill>
      </fill>
    </dxf>
    <dxf>
      <font>
        <color rgb="FFB42318"/>
      </font>
      <fill>
        <patternFill patternType="solid">
          <bgColor rgb="FFFDE2E1"/>
        </patternFill>
      </fill>
    </dxf>
    <dxf>
      <fill>
        <patternFill patternType="solid">
          <bgColor rgb="FFDFF5EA"/>
        </patternFill>
      </fill>
    </dxf>
    <dxf>
      <font>
        <color rgb="FFB42318"/>
      </font>
      <fill>
        <patternFill patternType="solid">
          <bgColor rgb="FFFDE2E1"/>
        </patternFill>
      </fill>
    </dxf>
    <dxf>
      <fill>
        <patternFill patternType="solid">
          <bgColor rgb="FFDFF5EA"/>
        </patternFill>
      </fill>
    </dxf>
    <dxf>
      <font>
        <color rgb="FFB42318"/>
      </font>
      <fill>
        <patternFill patternType="solid">
          <bgColor rgb="FFFDE2E1"/>
        </patternFill>
      </fill>
    </dxf>
    <dxf>
      <fill>
        <patternFill patternType="solid">
          <bgColor rgb="FFDFF5EA"/>
        </patternFill>
      </fill>
    </dxf>
    <dxf>
      <font>
        <color rgb="FFB42318"/>
      </font>
      <fill>
        <patternFill patternType="solid">
          <bgColor rgb="FFFDE2E1"/>
        </patternFill>
      </fill>
    </dxf>
    <dxf>
      <fill>
        <patternFill patternType="solid">
          <bgColor rgb="FFDFF5EA"/>
        </patternFill>
      </fill>
    </dxf>
    <dxf>
      <font>
        <color rgb="FFB42318"/>
      </font>
      <fill>
        <patternFill patternType="solid">
          <bgColor rgb="FFFDE2E1"/>
        </patternFill>
      </fill>
    </dxf>
    <dxf>
      <fill>
        <patternFill patternType="solid">
          <bgColor rgb="FFDFF5EA"/>
        </patternFill>
      </fill>
    </dxf>
    <dxf>
      <font>
        <color rgb="FFB42318"/>
      </font>
      <fill>
        <patternFill patternType="solid">
          <bgColor rgb="FFFDE2E1"/>
        </patternFill>
      </fill>
    </dxf>
    <dxf>
      <fill>
        <patternFill patternType="solid">
          <bgColor rgb="FFDFF5EA"/>
        </patternFill>
      </fill>
    </dxf>
    <dxf>
      <font>
        <color rgb="FFB42318"/>
      </font>
      <fill>
        <patternFill patternType="solid">
          <bgColor rgb="FFFDE2E1"/>
        </patternFill>
      </fill>
    </dxf>
    <dxf>
      <fill>
        <patternFill patternType="solid">
          <bgColor rgb="FFDFF5EA"/>
        </patternFill>
      </fill>
    </dxf>
    <dxf>
      <font>
        <color rgb="FFB42318"/>
      </font>
      <fill>
        <patternFill patternType="solid">
          <bgColor rgb="FFFDE2E1"/>
        </patternFill>
      </fill>
    </dxf>
    <dxf>
      <fill>
        <patternFill patternType="solid">
          <bgColor rgb="FFDFF5EA"/>
        </patternFill>
      </fill>
    </dxf>
    <dxf>
      <font>
        <color rgb="FFB42318"/>
      </font>
      <fill>
        <patternFill patternType="solid">
          <bgColor rgb="FFFDE2E1"/>
        </patternFill>
      </fill>
    </dxf>
    <dxf>
      <fill>
        <patternFill patternType="solid">
          <bgColor rgb="FFDFF5EA"/>
        </patternFill>
      </fill>
    </dxf>
    <dxf>
      <font>
        <color rgb="FFB42318"/>
      </font>
      <fill>
        <patternFill patternType="solid">
          <bgColor rgb="FFFDE2E1"/>
        </patternFill>
      </fill>
    </dxf>
    <dxf>
      <fill>
        <patternFill patternType="solid">
          <bgColor rgb="FFDFF5EA"/>
        </patternFill>
      </fill>
    </dxf>
    <dxf>
      <font>
        <color rgb="FFB42318"/>
      </font>
      <fill>
        <patternFill patternType="solid">
          <bgColor rgb="FFFDE2E1"/>
        </patternFill>
      </fill>
    </dxf>
    <dxf>
      <fill>
        <patternFill patternType="solid">
          <bgColor rgb="FFDFF5EA"/>
        </patternFill>
      </fill>
    </dxf>
    <dxf>
      <font>
        <color rgb="FFB42318"/>
      </font>
      <fill>
        <patternFill patternType="solid">
          <bgColor rgb="FFFDE2E1"/>
        </patternFill>
      </fill>
    </dxf>
    <dxf>
      <fill>
        <patternFill patternType="solid">
          <bgColor rgb="FFDFF5EA"/>
        </patternFill>
      </fill>
    </dxf>
    <dxf>
      <font>
        <color rgb="FFB42318"/>
      </font>
      <fill>
        <patternFill patternType="solid">
          <bgColor rgb="FFFDE2E1"/>
        </patternFill>
      </fill>
    </dxf>
    <dxf>
      <fill>
        <patternFill patternType="solid">
          <bgColor rgb="FFDFF5EA"/>
        </patternFill>
      </fill>
    </dxf>
    <dxf>
      <font>
        <color rgb="FFB42318"/>
      </font>
      <fill>
        <patternFill patternType="solid">
          <bgColor rgb="FFFDE2E1"/>
        </patternFill>
      </fill>
    </dxf>
    <dxf>
      <fill>
        <patternFill patternType="solid">
          <bgColor rgb="FFDFF5EA"/>
        </patternFill>
      </fill>
    </dxf>
    <dxf>
      <fill>
        <patternFill patternType="solid">
          <bgColor rgb="FFFDE2E1"/>
        </patternFill>
      </fill>
    </dxf>
    <dxf>
      <font>
        <color rgb="FFB42318"/>
      </font>
      <fill>
        <patternFill patternType="solid">
          <bgColor rgb="FFFDE2E1"/>
        </patternFill>
      </fill>
    </dxf>
    <dxf>
      <fill>
        <patternFill patternType="solid">
          <bgColor rgb="FFDFF5EA"/>
        </patternFill>
      </fill>
    </dxf>
    <dxf>
      <fill>
        <patternFill patternType="solid">
          <bgColor rgb="FFFFF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6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0" customWidth="1"/>
    <col min="3" max="3" width="22" customWidth="1"/>
    <col min="4" max="4" width="16" customWidth="1"/>
    <col min="5" max="5" width="12" customWidth="1"/>
    <col min="6" max="21" width="11" customWidth="1"/>
    <col min="23" max="23" width="11" customWidth="1"/>
    <col min="24" max="24" width="15" customWidth="1"/>
    <col min="25" max="25" width="12" customWidth="1"/>
    <col min="26" max="26" width="26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26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30" customHeight="1" spans="1:26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</row>
    <row r="6" ht="18" customHeight="1" spans="1:26" x14ac:dyDescent="0.25">
      <c r="A6" s="6">
        <v>1</v>
      </c>
      <c r="B6" s="7" t="s">
        <v>29</v>
      </c>
      <c r="C6" s="7" t="s">
        <v>30</v>
      </c>
      <c r="D6" s="7" t="s">
        <v>31</v>
      </c>
      <c r="E6" s="8">
        <v>45726</v>
      </c>
      <c r="F6" s="9" t="s">
        <v>32</v>
      </c>
      <c r="G6" s="9" t="s">
        <v>32</v>
      </c>
      <c r="H6" s="9" t="s">
        <v>32</v>
      </c>
      <c r="I6" s="9" t="s">
        <v>33</v>
      </c>
      <c r="J6" s="9" t="s">
        <v>32</v>
      </c>
      <c r="K6" s="9" t="s">
        <v>32</v>
      </c>
      <c r="L6" s="9" t="s">
        <v>32</v>
      </c>
      <c r="M6" s="9" t="s">
        <v>32</v>
      </c>
      <c r="N6" s="9" t="s">
        <v>32</v>
      </c>
      <c r="O6" s="9" t="s">
        <v>32</v>
      </c>
      <c r="P6" s="9" t="s">
        <v>32</v>
      </c>
      <c r="Q6" s="9" t="s">
        <v>32</v>
      </c>
      <c r="R6" s="9" t="s">
        <v>32</v>
      </c>
      <c r="S6" s="9" t="s">
        <v>32</v>
      </c>
      <c r="T6" s="9" t="s">
        <v>32</v>
      </c>
      <c r="U6" s="9" t="s">
        <v>32</v>
      </c>
      <c r="V6" s="10">
        <f>IF(C6="","",COUNTIF(F6:U6,"Eksik"))</f>
      </c>
      <c r="W6" s="11">
        <f>IF(C6="","",IFERROR(COUNTIF(F6:U6,"✓")/(COLUMNS(F6:U6)-COUNTIF(F6:U6,"Muaf")),0))</f>
      </c>
      <c r="X6" s="12">
        <f>IF(C6="","",IF(V6&gt;0,"Eksik var",IF(COUNTBLANK(F6:U6)&gt;0,"Kontrol sürüyor","Tam")))</f>
      </c>
      <c r="Y6" s="13"/>
      <c r="Z6" s="14"/>
    </row>
    <row r="7" ht="18" customHeight="1" spans="1:26" x14ac:dyDescent="0.25">
      <c r="A7" s="6">
        <v>2</v>
      </c>
      <c r="B7" s="7" t="s">
        <v>34</v>
      </c>
      <c r="C7" s="7" t="s">
        <v>35</v>
      </c>
      <c r="D7" s="7" t="s">
        <v>36</v>
      </c>
      <c r="E7" s="8">
        <v>46266</v>
      </c>
      <c r="F7" s="9" t="s">
        <v>32</v>
      </c>
      <c r="G7" s="9" t="s">
        <v>32</v>
      </c>
      <c r="H7" s="9" t="s">
        <v>32</v>
      </c>
      <c r="I7" s="9" t="s">
        <v>32</v>
      </c>
      <c r="J7" s="9" t="s">
        <v>37</v>
      </c>
      <c r="K7" s="9" t="s">
        <v>32</v>
      </c>
      <c r="L7" s="9" t="s">
        <v>32</v>
      </c>
      <c r="M7" s="9" t="s">
        <v>37</v>
      </c>
      <c r="N7" s="9" t="s">
        <v>32</v>
      </c>
      <c r="O7" s="9" t="s">
        <v>33</v>
      </c>
      <c r="P7" s="9" t="s">
        <v>32</v>
      </c>
      <c r="Q7" s="9" t="s">
        <v>32</v>
      </c>
      <c r="R7" s="9" t="s">
        <v>33</v>
      </c>
      <c r="S7" s="9" t="s">
        <v>32</v>
      </c>
      <c r="T7" s="9" t="s">
        <v>32</v>
      </c>
      <c r="U7" s="15"/>
      <c r="V7" s="10">
        <f>IF(C7="","",COUNTIF(F7:U7,"Eksik"))</f>
      </c>
      <c r="W7" s="11">
        <f>IF(C7="","",IFERROR(COUNTIF(F7:U7,"✓")/(COLUMNS(F7:U7)-COUNTIF(F7:U7,"Muaf")),0))</f>
      </c>
      <c r="X7" s="12">
        <f>IF(C7="","",IF(V7&gt;0,"Eksik var",IF(COUNTBLANK(F7:U7)&gt;0,"Kontrol sürüyor","Tam")))</f>
      </c>
      <c r="Y7" s="13"/>
      <c r="Z7" s="14"/>
    </row>
    <row r="8" ht="18" customHeight="1" spans="1:26" x14ac:dyDescent="0.25">
      <c r="A8" s="6">
        <v>3</v>
      </c>
      <c r="B8" s="14"/>
      <c r="C8" s="14"/>
      <c r="D8" s="14"/>
      <c r="E8" s="13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0">
        <f>IF(C8="","",COUNTIF(F8:U8,"Eksik"))</f>
      </c>
      <c r="W8" s="11">
        <f>IF(C8="","",IFERROR(COUNTIF(F8:U8,"✓")/(COLUMNS(F8:U8)-COUNTIF(F8:U8,"Muaf")),0))</f>
      </c>
      <c r="X8" s="12">
        <f>IF(C8="","",IF(V8&gt;0,"Eksik var",IF(COUNTBLANK(F8:U8)&gt;0,"Kontrol sürüyor","Tam")))</f>
      </c>
      <c r="Y8" s="13"/>
      <c r="Z8" s="14"/>
    </row>
    <row r="9" ht="18" customHeight="1" spans="1:26" x14ac:dyDescent="0.25">
      <c r="A9" s="6">
        <v>4</v>
      </c>
      <c r="B9" s="14"/>
      <c r="C9" s="14"/>
      <c r="D9" s="14"/>
      <c r="E9" s="13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0">
        <f>IF(C9="","",COUNTIF(F9:U9,"Eksik"))</f>
      </c>
      <c r="W9" s="11">
        <f>IF(C9="","",IFERROR(COUNTIF(F9:U9,"✓")/(COLUMNS(F9:U9)-COUNTIF(F9:U9,"Muaf")),0))</f>
      </c>
      <c r="X9" s="12">
        <f>IF(C9="","",IF(V9&gt;0,"Eksik var",IF(COUNTBLANK(F9:U9)&gt;0,"Kontrol sürüyor","Tam")))</f>
      </c>
      <c r="Y9" s="13"/>
      <c r="Z9" s="14"/>
    </row>
    <row r="10" ht="18" customHeight="1" spans="1:26" x14ac:dyDescent="0.25">
      <c r="A10" s="6">
        <v>5</v>
      </c>
      <c r="B10" s="14"/>
      <c r="C10" s="14"/>
      <c r="D10" s="14"/>
      <c r="E10" s="13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0">
        <f>IF(C10="","",COUNTIF(F10:U10,"Eksik"))</f>
      </c>
      <c r="W10" s="11">
        <f>IF(C10="","",IFERROR(COUNTIF(F10:U10,"✓")/(COLUMNS(F10:U10)-COUNTIF(F10:U10,"Muaf")),0))</f>
      </c>
      <c r="X10" s="12">
        <f>IF(C10="","",IF(V10&gt;0,"Eksik var",IF(COUNTBLANK(F10:U10)&gt;0,"Kontrol sürüyor","Tam")))</f>
      </c>
      <c r="Y10" s="13"/>
      <c r="Z10" s="14"/>
    </row>
    <row r="11" ht="18" customHeight="1" spans="1:26" x14ac:dyDescent="0.25">
      <c r="A11" s="6">
        <v>6</v>
      </c>
      <c r="B11" s="14"/>
      <c r="C11" s="14"/>
      <c r="D11" s="14"/>
      <c r="E11" s="13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0">
        <f>IF(C11="","",COUNTIF(F11:U11,"Eksik"))</f>
      </c>
      <c r="W11" s="11">
        <f>IF(C11="","",IFERROR(COUNTIF(F11:U11,"✓")/(COLUMNS(F11:U11)-COUNTIF(F11:U11,"Muaf")),0))</f>
      </c>
      <c r="X11" s="12">
        <f>IF(C11="","",IF(V11&gt;0,"Eksik var",IF(COUNTBLANK(F11:U11)&gt;0,"Kontrol sürüyor","Tam")))</f>
      </c>
      <c r="Y11" s="13"/>
      <c r="Z11" s="14"/>
    </row>
    <row r="12" ht="18" customHeight="1" spans="1:26" x14ac:dyDescent="0.25">
      <c r="A12" s="6">
        <v>7</v>
      </c>
      <c r="B12" s="14"/>
      <c r="C12" s="14"/>
      <c r="D12" s="14"/>
      <c r="E12" s="13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0">
        <f>IF(C12="","",COUNTIF(F12:U12,"Eksik"))</f>
      </c>
      <c r="W12" s="11">
        <f>IF(C12="","",IFERROR(COUNTIF(F12:U12,"✓")/(COLUMNS(F12:U12)-COUNTIF(F12:U12,"Muaf")),0))</f>
      </c>
      <c r="X12" s="12">
        <f>IF(C12="","",IF(V12&gt;0,"Eksik var",IF(COUNTBLANK(F12:U12)&gt;0,"Kontrol sürüyor","Tam")))</f>
      </c>
      <c r="Y12" s="13"/>
      <c r="Z12" s="14"/>
    </row>
    <row r="13" ht="18" customHeight="1" spans="1:26" x14ac:dyDescent="0.25">
      <c r="A13" s="6">
        <v>8</v>
      </c>
      <c r="B13" s="14"/>
      <c r="C13" s="14"/>
      <c r="D13" s="14"/>
      <c r="E13" s="13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0">
        <f>IF(C13="","",COUNTIF(F13:U13,"Eksik"))</f>
      </c>
      <c r="W13" s="11">
        <f>IF(C13="","",IFERROR(COUNTIF(F13:U13,"✓")/(COLUMNS(F13:U13)-COUNTIF(F13:U13,"Muaf")),0))</f>
      </c>
      <c r="X13" s="12">
        <f>IF(C13="","",IF(V13&gt;0,"Eksik var",IF(COUNTBLANK(F13:U13)&gt;0,"Kontrol sürüyor","Tam")))</f>
      </c>
      <c r="Y13" s="13"/>
      <c r="Z13" s="14"/>
    </row>
    <row r="14" ht="18" customHeight="1" spans="1:26" x14ac:dyDescent="0.25">
      <c r="A14" s="6">
        <v>9</v>
      </c>
      <c r="B14" s="14"/>
      <c r="C14" s="14"/>
      <c r="D14" s="14"/>
      <c r="E14" s="13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0">
        <f>IF(C14="","",COUNTIF(F14:U14,"Eksik"))</f>
      </c>
      <c r="W14" s="11">
        <f>IF(C14="","",IFERROR(COUNTIF(F14:U14,"✓")/(COLUMNS(F14:U14)-COUNTIF(F14:U14,"Muaf")),0))</f>
      </c>
      <c r="X14" s="12">
        <f>IF(C14="","",IF(V14&gt;0,"Eksik var",IF(COUNTBLANK(F14:U14)&gt;0,"Kontrol sürüyor","Tam")))</f>
      </c>
      <c r="Y14" s="13"/>
      <c r="Z14" s="14"/>
    </row>
    <row r="15" ht="18" customHeight="1" spans="1:26" x14ac:dyDescent="0.25">
      <c r="A15" s="6">
        <v>10</v>
      </c>
      <c r="B15" s="14"/>
      <c r="C15" s="14"/>
      <c r="D15" s="14"/>
      <c r="E15" s="13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0">
        <f>IF(C15="","",COUNTIF(F15:U15,"Eksik"))</f>
      </c>
      <c r="W15" s="11">
        <f>IF(C15="","",IFERROR(COUNTIF(F15:U15,"✓")/(COLUMNS(F15:U15)-COUNTIF(F15:U15,"Muaf")),0))</f>
      </c>
      <c r="X15" s="12">
        <f>IF(C15="","",IF(V15&gt;0,"Eksik var",IF(COUNTBLANK(F15:U15)&gt;0,"Kontrol sürüyor","Tam")))</f>
      </c>
      <c r="Y15" s="13"/>
      <c r="Z15" s="14"/>
    </row>
    <row r="16" ht="18" customHeight="1" spans="1:26" x14ac:dyDescent="0.25">
      <c r="A16" s="6">
        <v>11</v>
      </c>
      <c r="B16" s="14"/>
      <c r="C16" s="14"/>
      <c r="D16" s="14"/>
      <c r="E16" s="13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0">
        <f>IF(C16="","",COUNTIF(F16:U16,"Eksik"))</f>
      </c>
      <c r="W16" s="11">
        <f>IF(C16="","",IFERROR(COUNTIF(F16:U16,"✓")/(COLUMNS(F16:U16)-COUNTIF(F16:U16,"Muaf")),0))</f>
      </c>
      <c r="X16" s="12">
        <f>IF(C16="","",IF(V16&gt;0,"Eksik var",IF(COUNTBLANK(F16:U16)&gt;0,"Kontrol sürüyor","Tam")))</f>
      </c>
      <c r="Y16" s="13"/>
      <c r="Z16" s="14"/>
    </row>
    <row r="17" ht="18" customHeight="1" spans="1:26" x14ac:dyDescent="0.25">
      <c r="A17" s="6">
        <v>12</v>
      </c>
      <c r="B17" s="14"/>
      <c r="C17" s="14"/>
      <c r="D17" s="14"/>
      <c r="E17" s="13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0">
        <f>IF(C17="","",COUNTIF(F17:U17,"Eksik"))</f>
      </c>
      <c r="W17" s="11">
        <f>IF(C17="","",IFERROR(COUNTIF(F17:U17,"✓")/(COLUMNS(F17:U17)-COUNTIF(F17:U17,"Muaf")),0))</f>
      </c>
      <c r="X17" s="12">
        <f>IF(C17="","",IF(V17&gt;0,"Eksik var",IF(COUNTBLANK(F17:U17)&gt;0,"Kontrol sürüyor","Tam")))</f>
      </c>
      <c r="Y17" s="13"/>
      <c r="Z17" s="14"/>
    </row>
    <row r="18" ht="18" customHeight="1" spans="1:26" x14ac:dyDescent="0.25">
      <c r="A18" s="6">
        <v>13</v>
      </c>
      <c r="B18" s="14"/>
      <c r="C18" s="14"/>
      <c r="D18" s="14"/>
      <c r="E18" s="13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0">
        <f>IF(C18="","",COUNTIF(F18:U18,"Eksik"))</f>
      </c>
      <c r="W18" s="11">
        <f>IF(C18="","",IFERROR(COUNTIF(F18:U18,"✓")/(COLUMNS(F18:U18)-COUNTIF(F18:U18,"Muaf")),0))</f>
      </c>
      <c r="X18" s="12">
        <f>IF(C18="","",IF(V18&gt;0,"Eksik var",IF(COUNTBLANK(F18:U18)&gt;0,"Kontrol sürüyor","Tam")))</f>
      </c>
      <c r="Y18" s="13"/>
      <c r="Z18" s="14"/>
    </row>
    <row r="19" ht="18" customHeight="1" spans="1:26" x14ac:dyDescent="0.25">
      <c r="A19" s="6">
        <v>14</v>
      </c>
      <c r="B19" s="14"/>
      <c r="C19" s="14"/>
      <c r="D19" s="14"/>
      <c r="E19" s="13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0">
        <f>IF(C19="","",COUNTIF(F19:U19,"Eksik"))</f>
      </c>
      <c r="W19" s="11">
        <f>IF(C19="","",IFERROR(COUNTIF(F19:U19,"✓")/(COLUMNS(F19:U19)-COUNTIF(F19:U19,"Muaf")),0))</f>
      </c>
      <c r="X19" s="12">
        <f>IF(C19="","",IF(V19&gt;0,"Eksik var",IF(COUNTBLANK(F19:U19)&gt;0,"Kontrol sürüyor","Tam")))</f>
      </c>
      <c r="Y19" s="13"/>
      <c r="Z19" s="14"/>
    </row>
    <row r="20" ht="18" customHeight="1" spans="1:26" x14ac:dyDescent="0.25">
      <c r="A20" s="6">
        <v>15</v>
      </c>
      <c r="B20" s="14"/>
      <c r="C20" s="14"/>
      <c r="D20" s="14"/>
      <c r="E20" s="13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0">
        <f>IF(C20="","",COUNTIF(F20:U20,"Eksik"))</f>
      </c>
      <c r="W20" s="11">
        <f>IF(C20="","",IFERROR(COUNTIF(F20:U20,"✓")/(COLUMNS(F20:U20)-COUNTIF(F20:U20,"Muaf")),0))</f>
      </c>
      <c r="X20" s="12">
        <f>IF(C20="","",IF(V20&gt;0,"Eksik var",IF(COUNTBLANK(F20:U20)&gt;0,"Kontrol sürüyor","Tam")))</f>
      </c>
      <c r="Y20" s="13"/>
      <c r="Z20" s="14"/>
    </row>
    <row r="21" ht="18" customHeight="1" spans="1:26" x14ac:dyDescent="0.25">
      <c r="A21" s="6">
        <v>16</v>
      </c>
      <c r="B21" s="14"/>
      <c r="C21" s="14"/>
      <c r="D21" s="14"/>
      <c r="E21" s="13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0">
        <f>IF(C21="","",COUNTIF(F21:U21,"Eksik"))</f>
      </c>
      <c r="W21" s="11">
        <f>IF(C21="","",IFERROR(COUNTIF(F21:U21,"✓")/(COLUMNS(F21:U21)-COUNTIF(F21:U21,"Muaf")),0))</f>
      </c>
      <c r="X21" s="12">
        <f>IF(C21="","",IF(V21&gt;0,"Eksik var",IF(COUNTBLANK(F21:U21)&gt;0,"Kontrol sürüyor","Tam")))</f>
      </c>
      <c r="Y21" s="13"/>
      <c r="Z21" s="14"/>
    </row>
    <row r="22" ht="18" customHeight="1" spans="1:26" x14ac:dyDescent="0.25">
      <c r="A22" s="6">
        <v>17</v>
      </c>
      <c r="B22" s="14"/>
      <c r="C22" s="14"/>
      <c r="D22" s="14"/>
      <c r="E22" s="13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0">
        <f>IF(C22="","",COUNTIF(F22:U22,"Eksik"))</f>
      </c>
      <c r="W22" s="11">
        <f>IF(C22="","",IFERROR(COUNTIF(F22:U22,"✓")/(COLUMNS(F22:U22)-COUNTIF(F22:U22,"Muaf")),0))</f>
      </c>
      <c r="X22" s="12">
        <f>IF(C22="","",IF(V22&gt;0,"Eksik var",IF(COUNTBLANK(F22:U22)&gt;0,"Kontrol sürüyor","Tam")))</f>
      </c>
      <c r="Y22" s="13"/>
      <c r="Z22" s="14"/>
    </row>
    <row r="23" ht="18" customHeight="1" spans="1:26" x14ac:dyDescent="0.25">
      <c r="A23" s="6">
        <v>18</v>
      </c>
      <c r="B23" s="14"/>
      <c r="C23" s="14"/>
      <c r="D23" s="14"/>
      <c r="E23" s="13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0">
        <f>IF(C23="","",COUNTIF(F23:U23,"Eksik"))</f>
      </c>
      <c r="W23" s="11">
        <f>IF(C23="","",IFERROR(COUNTIF(F23:U23,"✓")/(COLUMNS(F23:U23)-COUNTIF(F23:U23,"Muaf")),0))</f>
      </c>
      <c r="X23" s="12">
        <f>IF(C23="","",IF(V23&gt;0,"Eksik var",IF(COUNTBLANK(F23:U23)&gt;0,"Kontrol sürüyor","Tam")))</f>
      </c>
      <c r="Y23" s="13"/>
      <c r="Z23" s="14"/>
    </row>
    <row r="24" ht="18" customHeight="1" spans="1:26" x14ac:dyDescent="0.25">
      <c r="A24" s="6">
        <v>19</v>
      </c>
      <c r="B24" s="14"/>
      <c r="C24" s="14"/>
      <c r="D24" s="14"/>
      <c r="E24" s="13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0">
        <f>IF(C24="","",COUNTIF(F24:U24,"Eksik"))</f>
      </c>
      <c r="W24" s="11">
        <f>IF(C24="","",IFERROR(COUNTIF(F24:U24,"✓")/(COLUMNS(F24:U24)-COUNTIF(F24:U24,"Muaf")),0))</f>
      </c>
      <c r="X24" s="12">
        <f>IF(C24="","",IF(V24&gt;0,"Eksik var",IF(COUNTBLANK(F24:U24)&gt;0,"Kontrol sürüyor","Tam")))</f>
      </c>
      <c r="Y24" s="13"/>
      <c r="Z24" s="14"/>
    </row>
    <row r="25" ht="18" customHeight="1" spans="1:26" x14ac:dyDescent="0.25">
      <c r="A25" s="6">
        <v>20</v>
      </c>
      <c r="B25" s="14"/>
      <c r="C25" s="14"/>
      <c r="D25" s="14"/>
      <c r="E25" s="13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0">
        <f>IF(C25="","",COUNTIF(F25:U25,"Eksik"))</f>
      </c>
      <c r="W25" s="11">
        <f>IF(C25="","",IFERROR(COUNTIF(F25:U25,"✓")/(COLUMNS(F25:U25)-COUNTIF(F25:U25,"Muaf")),0))</f>
      </c>
      <c r="X25" s="12">
        <f>IF(C25="","",IF(V25&gt;0,"Eksik var",IF(COUNTBLANK(F25:U25)&gt;0,"Kontrol sürüyor","Tam")))</f>
      </c>
      <c r="Y25" s="13"/>
      <c r="Z25" s="14"/>
    </row>
    <row r="26" ht="18" customHeight="1" spans="1:26" x14ac:dyDescent="0.25">
      <c r="A26" s="6">
        <v>21</v>
      </c>
      <c r="B26" s="14"/>
      <c r="C26" s="14"/>
      <c r="D26" s="14"/>
      <c r="E26" s="13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0">
        <f>IF(C26="","",COUNTIF(F26:U26,"Eksik"))</f>
      </c>
      <c r="W26" s="11">
        <f>IF(C26="","",IFERROR(COUNTIF(F26:U26,"✓")/(COLUMNS(F26:U26)-COUNTIF(F26:U26,"Muaf")),0))</f>
      </c>
      <c r="X26" s="12">
        <f>IF(C26="","",IF(V26&gt;0,"Eksik var",IF(COUNTBLANK(F26:U26)&gt;0,"Kontrol sürüyor","Tam")))</f>
      </c>
      <c r="Y26" s="13"/>
      <c r="Z26" s="14"/>
    </row>
    <row r="27" ht="18" customHeight="1" spans="1:26" x14ac:dyDescent="0.25">
      <c r="A27" s="6">
        <v>22</v>
      </c>
      <c r="B27" s="14"/>
      <c r="C27" s="14"/>
      <c r="D27" s="14"/>
      <c r="E27" s="13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0">
        <f>IF(C27="","",COUNTIF(F27:U27,"Eksik"))</f>
      </c>
      <c r="W27" s="11">
        <f>IF(C27="","",IFERROR(COUNTIF(F27:U27,"✓")/(COLUMNS(F27:U27)-COUNTIF(F27:U27,"Muaf")),0))</f>
      </c>
      <c r="X27" s="12">
        <f>IF(C27="","",IF(V27&gt;0,"Eksik var",IF(COUNTBLANK(F27:U27)&gt;0,"Kontrol sürüyor","Tam")))</f>
      </c>
      <c r="Y27" s="13"/>
      <c r="Z27" s="14"/>
    </row>
    <row r="28" ht="18" customHeight="1" spans="1:26" x14ac:dyDescent="0.25">
      <c r="A28" s="6">
        <v>23</v>
      </c>
      <c r="B28" s="14"/>
      <c r="C28" s="14"/>
      <c r="D28" s="14"/>
      <c r="E28" s="13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0">
        <f>IF(C28="","",COUNTIF(F28:U28,"Eksik"))</f>
      </c>
      <c r="W28" s="11">
        <f>IF(C28="","",IFERROR(COUNTIF(F28:U28,"✓")/(COLUMNS(F28:U28)-COUNTIF(F28:U28,"Muaf")),0))</f>
      </c>
      <c r="X28" s="12">
        <f>IF(C28="","",IF(V28&gt;0,"Eksik var",IF(COUNTBLANK(F28:U28)&gt;0,"Kontrol sürüyor","Tam")))</f>
      </c>
      <c r="Y28" s="13"/>
      <c r="Z28" s="14"/>
    </row>
    <row r="29" ht="18" customHeight="1" spans="1:26" x14ac:dyDescent="0.25">
      <c r="A29" s="6">
        <v>24</v>
      </c>
      <c r="B29" s="14"/>
      <c r="C29" s="14"/>
      <c r="D29" s="14"/>
      <c r="E29" s="13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0">
        <f>IF(C29="","",COUNTIF(F29:U29,"Eksik"))</f>
      </c>
      <c r="W29" s="11">
        <f>IF(C29="","",IFERROR(COUNTIF(F29:U29,"✓")/(COLUMNS(F29:U29)-COUNTIF(F29:U29,"Muaf")),0))</f>
      </c>
      <c r="X29" s="12">
        <f>IF(C29="","",IF(V29&gt;0,"Eksik var",IF(COUNTBLANK(F29:U29)&gt;0,"Kontrol sürüyor","Tam")))</f>
      </c>
      <c r="Y29" s="13"/>
      <c r="Z29" s="14"/>
    </row>
    <row r="30" ht="18" customHeight="1" spans="1:26" x14ac:dyDescent="0.25">
      <c r="A30" s="6">
        <v>25</v>
      </c>
      <c r="B30" s="14"/>
      <c r="C30" s="14"/>
      <c r="D30" s="14"/>
      <c r="E30" s="13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0">
        <f>IF(C30="","",COUNTIF(F30:U30,"Eksik"))</f>
      </c>
      <c r="W30" s="11">
        <f>IF(C30="","",IFERROR(COUNTIF(F30:U30,"✓")/(COLUMNS(F30:U30)-COUNTIF(F30:U30,"Muaf")),0))</f>
      </c>
      <c r="X30" s="12">
        <f>IF(C30="","",IF(V30&gt;0,"Eksik var",IF(COUNTBLANK(F30:U30)&gt;0,"Kontrol sürüyor","Tam")))</f>
      </c>
      <c r="Y30" s="13"/>
      <c r="Z30" s="14"/>
    </row>
    <row r="31" ht="18" customHeight="1" spans="1:26" x14ac:dyDescent="0.25">
      <c r="A31" s="6">
        <v>26</v>
      </c>
      <c r="B31" s="14"/>
      <c r="C31" s="14"/>
      <c r="D31" s="14"/>
      <c r="E31" s="13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0">
        <f>IF(C31="","",COUNTIF(F31:U31,"Eksik"))</f>
      </c>
      <c r="W31" s="11">
        <f>IF(C31="","",IFERROR(COUNTIF(F31:U31,"✓")/(COLUMNS(F31:U31)-COUNTIF(F31:U31,"Muaf")),0))</f>
      </c>
      <c r="X31" s="12">
        <f>IF(C31="","",IF(V31&gt;0,"Eksik var",IF(COUNTBLANK(F31:U31)&gt;0,"Kontrol sürüyor","Tam")))</f>
      </c>
      <c r="Y31" s="13"/>
      <c r="Z31" s="14"/>
    </row>
    <row r="32" ht="18" customHeight="1" spans="1:26" x14ac:dyDescent="0.25">
      <c r="A32" s="6">
        <v>27</v>
      </c>
      <c r="B32" s="14"/>
      <c r="C32" s="14"/>
      <c r="D32" s="14"/>
      <c r="E32" s="13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0">
        <f>IF(C32="","",COUNTIF(F32:U32,"Eksik"))</f>
      </c>
      <c r="W32" s="11">
        <f>IF(C32="","",IFERROR(COUNTIF(F32:U32,"✓")/(COLUMNS(F32:U32)-COUNTIF(F32:U32,"Muaf")),0))</f>
      </c>
      <c r="X32" s="12">
        <f>IF(C32="","",IF(V32&gt;0,"Eksik var",IF(COUNTBLANK(F32:U32)&gt;0,"Kontrol sürüyor","Tam")))</f>
      </c>
      <c r="Y32" s="13"/>
      <c r="Z32" s="14"/>
    </row>
    <row r="33" ht="18" customHeight="1" spans="1:26" x14ac:dyDescent="0.25">
      <c r="A33" s="6">
        <v>28</v>
      </c>
      <c r="B33" s="14"/>
      <c r="C33" s="14"/>
      <c r="D33" s="14"/>
      <c r="E33" s="13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0">
        <f>IF(C33="","",COUNTIF(F33:U33,"Eksik"))</f>
      </c>
      <c r="W33" s="11">
        <f>IF(C33="","",IFERROR(COUNTIF(F33:U33,"✓")/(COLUMNS(F33:U33)-COUNTIF(F33:U33,"Muaf")),0))</f>
      </c>
      <c r="X33" s="12">
        <f>IF(C33="","",IF(V33&gt;0,"Eksik var",IF(COUNTBLANK(F33:U33)&gt;0,"Kontrol sürüyor","Tam")))</f>
      </c>
      <c r="Y33" s="13"/>
      <c r="Z33" s="14"/>
    </row>
    <row r="34" ht="18" customHeight="1" spans="1:26" x14ac:dyDescent="0.25">
      <c r="A34" s="6">
        <v>29</v>
      </c>
      <c r="B34" s="14"/>
      <c r="C34" s="14"/>
      <c r="D34" s="14"/>
      <c r="E34" s="13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0">
        <f>IF(C34="","",COUNTIF(F34:U34,"Eksik"))</f>
      </c>
      <c r="W34" s="11">
        <f>IF(C34="","",IFERROR(COUNTIF(F34:U34,"✓")/(COLUMNS(F34:U34)-COUNTIF(F34:U34,"Muaf")),0))</f>
      </c>
      <c r="X34" s="12">
        <f>IF(C34="","",IF(V34&gt;0,"Eksik var",IF(COUNTBLANK(F34:U34)&gt;0,"Kontrol sürüyor","Tam")))</f>
      </c>
      <c r="Y34" s="13"/>
      <c r="Z34" s="14"/>
    </row>
    <row r="35" ht="18" customHeight="1" spans="1:26" x14ac:dyDescent="0.25">
      <c r="A35" s="6">
        <v>30</v>
      </c>
      <c r="B35" s="14"/>
      <c r="C35" s="14"/>
      <c r="D35" s="14"/>
      <c r="E35" s="13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0">
        <f>IF(C35="","",COUNTIF(F35:U35,"Eksik"))</f>
      </c>
      <c r="W35" s="11">
        <f>IF(C35="","",IFERROR(COUNTIF(F35:U35,"✓")/(COLUMNS(F35:U35)-COUNTIF(F35:U35,"Muaf")),0))</f>
      </c>
      <c r="X35" s="12">
        <f>IF(C35="","",IF(V35&gt;0,"Eksik var",IF(COUNTBLANK(F35:U35)&gt;0,"Kontrol sürüyor","Tam")))</f>
      </c>
      <c r="Y35" s="13"/>
      <c r="Z35" s="14"/>
    </row>
    <row r="36" ht="18" customHeight="1" spans="1:26" x14ac:dyDescent="0.25">
      <c r="A36" s="6">
        <v>31</v>
      </c>
      <c r="B36" s="14"/>
      <c r="C36" s="14"/>
      <c r="D36" s="14"/>
      <c r="E36" s="13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0">
        <f>IF(C36="","",COUNTIF(F36:U36,"Eksik"))</f>
      </c>
      <c r="W36" s="11">
        <f>IF(C36="","",IFERROR(COUNTIF(F36:U36,"✓")/(COLUMNS(F36:U36)-COUNTIF(F36:U36,"Muaf")),0))</f>
      </c>
      <c r="X36" s="12">
        <f>IF(C36="","",IF(V36&gt;0,"Eksik var",IF(COUNTBLANK(F36:U36)&gt;0,"Kontrol sürüyor","Tam")))</f>
      </c>
      <c r="Y36" s="13"/>
      <c r="Z36" s="14"/>
    </row>
    <row r="37" ht="18" customHeight="1" spans="1:26" x14ac:dyDescent="0.25">
      <c r="A37" s="6">
        <v>32</v>
      </c>
      <c r="B37" s="14"/>
      <c r="C37" s="14"/>
      <c r="D37" s="14"/>
      <c r="E37" s="13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0">
        <f>IF(C37="","",COUNTIF(F37:U37,"Eksik"))</f>
      </c>
      <c r="W37" s="11">
        <f>IF(C37="","",IFERROR(COUNTIF(F37:U37,"✓")/(COLUMNS(F37:U37)-COUNTIF(F37:U37,"Muaf")),0))</f>
      </c>
      <c r="X37" s="12">
        <f>IF(C37="","",IF(V37&gt;0,"Eksik var",IF(COUNTBLANK(F37:U37)&gt;0,"Kontrol sürüyor","Tam")))</f>
      </c>
      <c r="Y37" s="13"/>
      <c r="Z37" s="14"/>
    </row>
    <row r="38" ht="18" customHeight="1" spans="1:26" x14ac:dyDescent="0.25">
      <c r="A38" s="6">
        <v>33</v>
      </c>
      <c r="B38" s="14"/>
      <c r="C38" s="14"/>
      <c r="D38" s="14"/>
      <c r="E38" s="13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0">
        <f>IF(C38="","",COUNTIF(F38:U38,"Eksik"))</f>
      </c>
      <c r="W38" s="11">
        <f>IF(C38="","",IFERROR(COUNTIF(F38:U38,"✓")/(COLUMNS(F38:U38)-COUNTIF(F38:U38,"Muaf")),0))</f>
      </c>
      <c r="X38" s="12">
        <f>IF(C38="","",IF(V38&gt;0,"Eksik var",IF(COUNTBLANK(F38:U38)&gt;0,"Kontrol sürüyor","Tam")))</f>
      </c>
      <c r="Y38" s="13"/>
      <c r="Z38" s="14"/>
    </row>
    <row r="39" ht="18" customHeight="1" spans="1:26" x14ac:dyDescent="0.25">
      <c r="A39" s="6">
        <v>34</v>
      </c>
      <c r="B39" s="14"/>
      <c r="C39" s="14"/>
      <c r="D39" s="14"/>
      <c r="E39" s="13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0">
        <f>IF(C39="","",COUNTIF(F39:U39,"Eksik"))</f>
      </c>
      <c r="W39" s="11">
        <f>IF(C39="","",IFERROR(COUNTIF(F39:U39,"✓")/(COLUMNS(F39:U39)-COUNTIF(F39:U39,"Muaf")),0))</f>
      </c>
      <c r="X39" s="12">
        <f>IF(C39="","",IF(V39&gt;0,"Eksik var",IF(COUNTBLANK(F39:U39)&gt;0,"Kontrol sürüyor","Tam")))</f>
      </c>
      <c r="Y39" s="13"/>
      <c r="Z39" s="14"/>
    </row>
    <row r="40" ht="18" customHeight="1" spans="1:26" x14ac:dyDescent="0.25">
      <c r="A40" s="6">
        <v>35</v>
      </c>
      <c r="B40" s="14"/>
      <c r="C40" s="14"/>
      <c r="D40" s="14"/>
      <c r="E40" s="13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0">
        <f>IF(C40="","",COUNTIF(F40:U40,"Eksik"))</f>
      </c>
      <c r="W40" s="11">
        <f>IF(C40="","",IFERROR(COUNTIF(F40:U40,"✓")/(COLUMNS(F40:U40)-COUNTIF(F40:U40,"Muaf")),0))</f>
      </c>
      <c r="X40" s="12">
        <f>IF(C40="","",IF(V40&gt;0,"Eksik var",IF(COUNTBLANK(F40:U40)&gt;0,"Kontrol sürüyor","Tam")))</f>
      </c>
      <c r="Y40" s="13"/>
      <c r="Z40" s="14"/>
    </row>
    <row r="41" ht="18" customHeight="1" spans="1:26" x14ac:dyDescent="0.25">
      <c r="A41" s="6">
        <v>36</v>
      </c>
      <c r="B41" s="14"/>
      <c r="C41" s="14"/>
      <c r="D41" s="14"/>
      <c r="E41" s="13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0">
        <f>IF(C41="","",COUNTIF(F41:U41,"Eksik"))</f>
      </c>
      <c r="W41" s="11">
        <f>IF(C41="","",IFERROR(COUNTIF(F41:U41,"✓")/(COLUMNS(F41:U41)-COUNTIF(F41:U41,"Muaf")),0))</f>
      </c>
      <c r="X41" s="12">
        <f>IF(C41="","",IF(V41&gt;0,"Eksik var",IF(COUNTBLANK(F41:U41)&gt;0,"Kontrol sürüyor","Tam")))</f>
      </c>
      <c r="Y41" s="13"/>
      <c r="Z41" s="14"/>
    </row>
    <row r="42" ht="18" customHeight="1" spans="1:26" x14ac:dyDescent="0.25">
      <c r="A42" s="6">
        <v>37</v>
      </c>
      <c r="B42" s="14"/>
      <c r="C42" s="14"/>
      <c r="D42" s="14"/>
      <c r="E42" s="13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0">
        <f>IF(C42="","",COUNTIF(F42:U42,"Eksik"))</f>
      </c>
      <c r="W42" s="11">
        <f>IF(C42="","",IFERROR(COUNTIF(F42:U42,"✓")/(COLUMNS(F42:U42)-COUNTIF(F42:U42,"Muaf")),0))</f>
      </c>
      <c r="X42" s="12">
        <f>IF(C42="","",IF(V42&gt;0,"Eksik var",IF(COUNTBLANK(F42:U42)&gt;0,"Kontrol sürüyor","Tam")))</f>
      </c>
      <c r="Y42" s="13"/>
      <c r="Z42" s="14"/>
    </row>
    <row r="43" ht="18" customHeight="1" spans="1:26" x14ac:dyDescent="0.25">
      <c r="A43" s="6">
        <v>38</v>
      </c>
      <c r="B43" s="14"/>
      <c r="C43" s="14"/>
      <c r="D43" s="14"/>
      <c r="E43" s="13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0">
        <f>IF(C43="","",COUNTIF(F43:U43,"Eksik"))</f>
      </c>
      <c r="W43" s="11">
        <f>IF(C43="","",IFERROR(COUNTIF(F43:U43,"✓")/(COLUMNS(F43:U43)-COUNTIF(F43:U43,"Muaf")),0))</f>
      </c>
      <c r="X43" s="12">
        <f>IF(C43="","",IF(V43&gt;0,"Eksik var",IF(COUNTBLANK(F43:U43)&gt;0,"Kontrol sürüyor","Tam")))</f>
      </c>
      <c r="Y43" s="13"/>
      <c r="Z43" s="14"/>
    </row>
    <row r="44" ht="18" customHeight="1" spans="1:26" x14ac:dyDescent="0.25">
      <c r="A44" s="6">
        <v>39</v>
      </c>
      <c r="B44" s="14"/>
      <c r="C44" s="14"/>
      <c r="D44" s="14"/>
      <c r="E44" s="13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0">
        <f>IF(C44="","",COUNTIF(F44:U44,"Eksik"))</f>
      </c>
      <c r="W44" s="11">
        <f>IF(C44="","",IFERROR(COUNTIF(F44:U44,"✓")/(COLUMNS(F44:U44)-COUNTIF(F44:U44,"Muaf")),0))</f>
      </c>
      <c r="X44" s="12">
        <f>IF(C44="","",IF(V44&gt;0,"Eksik var",IF(COUNTBLANK(F44:U44)&gt;0,"Kontrol sürüyor","Tam")))</f>
      </c>
      <c r="Y44" s="13"/>
      <c r="Z44" s="14"/>
    </row>
    <row r="45" ht="18" customHeight="1" spans="1:26" x14ac:dyDescent="0.25">
      <c r="A45" s="6">
        <v>40</v>
      </c>
      <c r="B45" s="14"/>
      <c r="C45" s="14"/>
      <c r="D45" s="14"/>
      <c r="E45" s="13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0">
        <f>IF(C45="","",COUNTIF(F45:U45,"Eksik"))</f>
      </c>
      <c r="W45" s="11">
        <f>IF(C45="","",IFERROR(COUNTIF(F45:U45,"✓")/(COLUMNS(F45:U45)-COUNTIF(F45:U45,"Muaf")),0))</f>
      </c>
      <c r="X45" s="12">
        <f>IF(C45="","",IF(V45&gt;0,"Eksik var",IF(COUNTBLANK(F45:U45)&gt;0,"Kontrol sürüyor","Tam")))</f>
      </c>
      <c r="Y45" s="13"/>
      <c r="Z45" s="14"/>
    </row>
    <row r="46" ht="18" customHeight="1" spans="1:26" x14ac:dyDescent="0.25">
      <c r="A46" s="6">
        <v>41</v>
      </c>
      <c r="B46" s="14"/>
      <c r="C46" s="14"/>
      <c r="D46" s="14"/>
      <c r="E46" s="13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0">
        <f>IF(C46="","",COUNTIF(F46:U46,"Eksik"))</f>
      </c>
      <c r="W46" s="11">
        <f>IF(C46="","",IFERROR(COUNTIF(F46:U46,"✓")/(COLUMNS(F46:U46)-COUNTIF(F46:U46,"Muaf")),0))</f>
      </c>
      <c r="X46" s="12">
        <f>IF(C46="","",IF(V46&gt;0,"Eksik var",IF(COUNTBLANK(F46:U46)&gt;0,"Kontrol sürüyor","Tam")))</f>
      </c>
      <c r="Y46" s="13"/>
      <c r="Z46" s="14"/>
    </row>
    <row r="47" ht="18" customHeight="1" spans="1:26" x14ac:dyDescent="0.25">
      <c r="A47" s="6">
        <v>42</v>
      </c>
      <c r="B47" s="14"/>
      <c r="C47" s="14"/>
      <c r="D47" s="14"/>
      <c r="E47" s="1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0">
        <f>IF(C47="","",COUNTIF(F47:U47,"Eksik"))</f>
      </c>
      <c r="W47" s="11">
        <f>IF(C47="","",IFERROR(COUNTIF(F47:U47,"✓")/(COLUMNS(F47:U47)-COUNTIF(F47:U47,"Muaf")),0))</f>
      </c>
      <c r="X47" s="12">
        <f>IF(C47="","",IF(V47&gt;0,"Eksik var",IF(COUNTBLANK(F47:U47)&gt;0,"Kontrol sürüyor","Tam")))</f>
      </c>
      <c r="Y47" s="13"/>
      <c r="Z47" s="14"/>
    </row>
    <row r="48" ht="18" customHeight="1" spans="1:26" x14ac:dyDescent="0.25">
      <c r="A48" s="6">
        <v>43</v>
      </c>
      <c r="B48" s="14"/>
      <c r="C48" s="14"/>
      <c r="D48" s="14"/>
      <c r="E48" s="13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0">
        <f>IF(C48="","",COUNTIF(F48:U48,"Eksik"))</f>
      </c>
      <c r="W48" s="11">
        <f>IF(C48="","",IFERROR(COUNTIF(F48:U48,"✓")/(COLUMNS(F48:U48)-COUNTIF(F48:U48,"Muaf")),0))</f>
      </c>
      <c r="X48" s="12">
        <f>IF(C48="","",IF(V48&gt;0,"Eksik var",IF(COUNTBLANK(F48:U48)&gt;0,"Kontrol sürüyor","Tam")))</f>
      </c>
      <c r="Y48" s="13"/>
      <c r="Z48" s="14"/>
    </row>
    <row r="49" ht="18" customHeight="1" spans="1:26" x14ac:dyDescent="0.25">
      <c r="A49" s="6">
        <v>44</v>
      </c>
      <c r="B49" s="14"/>
      <c r="C49" s="14"/>
      <c r="D49" s="14"/>
      <c r="E49" s="13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0">
        <f>IF(C49="","",COUNTIF(F49:U49,"Eksik"))</f>
      </c>
      <c r="W49" s="11">
        <f>IF(C49="","",IFERROR(COUNTIF(F49:U49,"✓")/(COLUMNS(F49:U49)-COUNTIF(F49:U49,"Muaf")),0))</f>
      </c>
      <c r="X49" s="12">
        <f>IF(C49="","",IF(V49&gt;0,"Eksik var",IF(COUNTBLANK(F49:U49)&gt;0,"Kontrol sürüyor","Tam")))</f>
      </c>
      <c r="Y49" s="13"/>
      <c r="Z49" s="14"/>
    </row>
    <row r="50" ht="18" customHeight="1" spans="1:26" x14ac:dyDescent="0.25">
      <c r="A50" s="6">
        <v>45</v>
      </c>
      <c r="B50" s="14"/>
      <c r="C50" s="14"/>
      <c r="D50" s="14"/>
      <c r="E50" s="13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0">
        <f>IF(C50="","",COUNTIF(F50:U50,"Eksik"))</f>
      </c>
      <c r="W50" s="11">
        <f>IF(C50="","",IFERROR(COUNTIF(F50:U50,"✓")/(COLUMNS(F50:U50)-COUNTIF(F50:U50,"Muaf")),0))</f>
      </c>
      <c r="X50" s="12">
        <f>IF(C50="","",IF(V50&gt;0,"Eksik var",IF(COUNTBLANK(F50:U50)&gt;0,"Kontrol sürüyor","Tam")))</f>
      </c>
      <c r="Y50" s="13"/>
      <c r="Z50" s="14"/>
    </row>
    <row r="51" ht="18" customHeight="1" spans="1:26" x14ac:dyDescent="0.25">
      <c r="A51" s="6">
        <v>46</v>
      </c>
      <c r="B51" s="14"/>
      <c r="C51" s="14"/>
      <c r="D51" s="14"/>
      <c r="E51" s="13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0">
        <f>IF(C51="","",COUNTIF(F51:U51,"Eksik"))</f>
      </c>
      <c r="W51" s="11">
        <f>IF(C51="","",IFERROR(COUNTIF(F51:U51,"✓")/(COLUMNS(F51:U51)-COUNTIF(F51:U51,"Muaf")),0))</f>
      </c>
      <c r="X51" s="12">
        <f>IF(C51="","",IF(V51&gt;0,"Eksik var",IF(COUNTBLANK(F51:U51)&gt;0,"Kontrol sürüyor","Tam")))</f>
      </c>
      <c r="Y51" s="13"/>
      <c r="Z51" s="14"/>
    </row>
    <row r="52" ht="18" customHeight="1" spans="1:26" x14ac:dyDescent="0.25">
      <c r="A52" s="6">
        <v>47</v>
      </c>
      <c r="B52" s="14"/>
      <c r="C52" s="14"/>
      <c r="D52" s="14"/>
      <c r="E52" s="13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0">
        <f>IF(C52="","",COUNTIF(F52:U52,"Eksik"))</f>
      </c>
      <c r="W52" s="11">
        <f>IF(C52="","",IFERROR(COUNTIF(F52:U52,"✓")/(COLUMNS(F52:U52)-COUNTIF(F52:U52,"Muaf")),0))</f>
      </c>
      <c r="X52" s="12">
        <f>IF(C52="","",IF(V52&gt;0,"Eksik var",IF(COUNTBLANK(F52:U52)&gt;0,"Kontrol sürüyor","Tam")))</f>
      </c>
      <c r="Y52" s="13"/>
      <c r="Z52" s="14"/>
    </row>
    <row r="53" ht="18" customHeight="1" spans="1:26" x14ac:dyDescent="0.25">
      <c r="A53" s="6">
        <v>48</v>
      </c>
      <c r="B53" s="14"/>
      <c r="C53" s="14"/>
      <c r="D53" s="14"/>
      <c r="E53" s="13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0">
        <f>IF(C53="","",COUNTIF(F53:U53,"Eksik"))</f>
      </c>
      <c r="W53" s="11">
        <f>IF(C53="","",IFERROR(COUNTIF(F53:U53,"✓")/(COLUMNS(F53:U53)-COUNTIF(F53:U53,"Muaf")),0))</f>
      </c>
      <c r="X53" s="12">
        <f>IF(C53="","",IF(V53&gt;0,"Eksik var",IF(COUNTBLANK(F53:U53)&gt;0,"Kontrol sürüyor","Tam")))</f>
      </c>
      <c r="Y53" s="13"/>
      <c r="Z53" s="14"/>
    </row>
    <row r="54" ht="18" customHeight="1" spans="1:26" x14ac:dyDescent="0.25">
      <c r="A54" s="6">
        <v>49</v>
      </c>
      <c r="B54" s="14"/>
      <c r="C54" s="14"/>
      <c r="D54" s="14"/>
      <c r="E54" s="13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0">
        <f>IF(C54="","",COUNTIF(F54:U54,"Eksik"))</f>
      </c>
      <c r="W54" s="11">
        <f>IF(C54="","",IFERROR(COUNTIF(F54:U54,"✓")/(COLUMNS(F54:U54)-COUNTIF(F54:U54,"Muaf")),0))</f>
      </c>
      <c r="X54" s="12">
        <f>IF(C54="","",IF(V54&gt;0,"Eksik var",IF(COUNTBLANK(F54:U54)&gt;0,"Kontrol sürüyor","Tam")))</f>
      </c>
      <c r="Y54" s="13"/>
      <c r="Z54" s="14"/>
    </row>
    <row r="55" ht="18" customHeight="1" spans="1:26" x14ac:dyDescent="0.25">
      <c r="A55" s="6">
        <v>50</v>
      </c>
      <c r="B55" s="14"/>
      <c r="C55" s="14"/>
      <c r="D55" s="14"/>
      <c r="E55" s="13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0">
        <f>IF(C55="","",COUNTIF(F55:U55,"Eksik"))</f>
      </c>
      <c r="W55" s="11">
        <f>IF(C55="","",IFERROR(COUNTIF(F55:U55,"✓")/(COLUMNS(F55:U55)-COUNTIF(F55:U55,"Muaf")),0))</f>
      </c>
      <c r="X55" s="12">
        <f>IF(C55="","",IF(V55&gt;0,"Eksik var",IF(COUNTBLANK(F55:U55)&gt;0,"Kontrol sürüyor","Tam")))</f>
      </c>
      <c r="Y55" s="13"/>
      <c r="Z55" s="14"/>
    </row>
    <row r="56" ht="18" customHeight="1" spans="1:26" x14ac:dyDescent="0.25">
      <c r="A56" s="6">
        <v>51</v>
      </c>
      <c r="B56" s="14"/>
      <c r="C56" s="14"/>
      <c r="D56" s="14"/>
      <c r="E56" s="13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0">
        <f>IF(C56="","",COUNTIF(F56:U56,"Eksik"))</f>
      </c>
      <c r="W56" s="11">
        <f>IF(C56="","",IFERROR(COUNTIF(F56:U56,"✓")/(COLUMNS(F56:U56)-COUNTIF(F56:U56,"Muaf")),0))</f>
      </c>
      <c r="X56" s="12">
        <f>IF(C56="","",IF(V56&gt;0,"Eksik var",IF(COUNTBLANK(F56:U56)&gt;0,"Kontrol sürüyor","Tam")))</f>
      </c>
      <c r="Y56" s="13"/>
      <c r="Z56" s="14"/>
    </row>
    <row r="57" ht="18" customHeight="1" spans="1:26" x14ac:dyDescent="0.25">
      <c r="A57" s="6">
        <v>52</v>
      </c>
      <c r="B57" s="14"/>
      <c r="C57" s="14"/>
      <c r="D57" s="14"/>
      <c r="E57" s="13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0">
        <f>IF(C57="","",COUNTIF(F57:U57,"Eksik"))</f>
      </c>
      <c r="W57" s="11">
        <f>IF(C57="","",IFERROR(COUNTIF(F57:U57,"✓")/(COLUMNS(F57:U57)-COUNTIF(F57:U57,"Muaf")),0))</f>
      </c>
      <c r="X57" s="12">
        <f>IF(C57="","",IF(V57&gt;0,"Eksik var",IF(COUNTBLANK(F57:U57)&gt;0,"Kontrol sürüyor","Tam")))</f>
      </c>
      <c r="Y57" s="13"/>
      <c r="Z57" s="14"/>
    </row>
    <row r="58" ht="18" customHeight="1" spans="1:26" x14ac:dyDescent="0.25">
      <c r="A58" s="6">
        <v>53</v>
      </c>
      <c r="B58" s="14"/>
      <c r="C58" s="14"/>
      <c r="D58" s="14"/>
      <c r="E58" s="13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0">
        <f>IF(C58="","",COUNTIF(F58:U58,"Eksik"))</f>
      </c>
      <c r="W58" s="11">
        <f>IF(C58="","",IFERROR(COUNTIF(F58:U58,"✓")/(COLUMNS(F58:U58)-COUNTIF(F58:U58,"Muaf")),0))</f>
      </c>
      <c r="X58" s="12">
        <f>IF(C58="","",IF(V58&gt;0,"Eksik var",IF(COUNTBLANK(F58:U58)&gt;0,"Kontrol sürüyor","Tam")))</f>
      </c>
      <c r="Y58" s="13"/>
      <c r="Z58" s="14"/>
    </row>
    <row r="59" ht="18" customHeight="1" spans="1:26" x14ac:dyDescent="0.25">
      <c r="A59" s="6">
        <v>54</v>
      </c>
      <c r="B59" s="14"/>
      <c r="C59" s="14"/>
      <c r="D59" s="14"/>
      <c r="E59" s="13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0">
        <f>IF(C59="","",COUNTIF(F59:U59,"Eksik"))</f>
      </c>
      <c r="W59" s="11">
        <f>IF(C59="","",IFERROR(COUNTIF(F59:U59,"✓")/(COLUMNS(F59:U59)-COUNTIF(F59:U59,"Muaf")),0))</f>
      </c>
      <c r="X59" s="12">
        <f>IF(C59="","",IF(V59&gt;0,"Eksik var",IF(COUNTBLANK(F59:U59)&gt;0,"Kontrol sürüyor","Tam")))</f>
      </c>
      <c r="Y59" s="13"/>
      <c r="Z59" s="14"/>
    </row>
    <row r="60" ht="18" customHeight="1" spans="1:26" x14ac:dyDescent="0.25">
      <c r="A60" s="6">
        <v>55</v>
      </c>
      <c r="B60" s="14"/>
      <c r="C60" s="14"/>
      <c r="D60" s="14"/>
      <c r="E60" s="13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0">
        <f>IF(C60="","",COUNTIF(F60:U60,"Eksik"))</f>
      </c>
      <c r="W60" s="11">
        <f>IF(C60="","",IFERROR(COUNTIF(F60:U60,"✓")/(COLUMNS(F60:U60)-COUNTIF(F60:U60,"Muaf")),0))</f>
      </c>
      <c r="X60" s="12">
        <f>IF(C60="","",IF(V60&gt;0,"Eksik var",IF(COUNTBLANK(F60:U60)&gt;0,"Kontrol sürüyor","Tam")))</f>
      </c>
      <c r="Y60" s="13"/>
      <c r="Z60" s="14"/>
    </row>
    <row r="61" ht="18" customHeight="1" spans="1:26" x14ac:dyDescent="0.25">
      <c r="A61" s="6">
        <v>56</v>
      </c>
      <c r="B61" s="14"/>
      <c r="C61" s="14"/>
      <c r="D61" s="14"/>
      <c r="E61" s="13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0">
        <f>IF(C61="","",COUNTIF(F61:U61,"Eksik"))</f>
      </c>
      <c r="W61" s="11">
        <f>IF(C61="","",IFERROR(COUNTIF(F61:U61,"✓")/(COLUMNS(F61:U61)-COUNTIF(F61:U61,"Muaf")),0))</f>
      </c>
      <c r="X61" s="12">
        <f>IF(C61="","",IF(V61&gt;0,"Eksik var",IF(COUNTBLANK(F61:U61)&gt;0,"Kontrol sürüyor","Tam")))</f>
      </c>
      <c r="Y61" s="13"/>
      <c r="Z61" s="14"/>
    </row>
    <row r="62" ht="18" customHeight="1" spans="1:26" x14ac:dyDescent="0.25">
      <c r="A62" s="6">
        <v>57</v>
      </c>
      <c r="B62" s="14"/>
      <c r="C62" s="14"/>
      <c r="D62" s="14"/>
      <c r="E62" s="13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0">
        <f>IF(C62="","",COUNTIF(F62:U62,"Eksik"))</f>
      </c>
      <c r="W62" s="11">
        <f>IF(C62="","",IFERROR(COUNTIF(F62:U62,"✓")/(COLUMNS(F62:U62)-COUNTIF(F62:U62,"Muaf")),0))</f>
      </c>
      <c r="X62" s="12">
        <f>IF(C62="","",IF(V62&gt;0,"Eksik var",IF(COUNTBLANK(F62:U62)&gt;0,"Kontrol sürüyor","Tam")))</f>
      </c>
      <c r="Y62" s="13"/>
      <c r="Z62" s="14"/>
    </row>
    <row r="63" ht="18" customHeight="1" spans="1:26" x14ac:dyDescent="0.25">
      <c r="A63" s="6">
        <v>58</v>
      </c>
      <c r="B63" s="14"/>
      <c r="C63" s="14"/>
      <c r="D63" s="14"/>
      <c r="E63" s="13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0">
        <f>IF(C63="","",COUNTIF(F63:U63,"Eksik"))</f>
      </c>
      <c r="W63" s="11">
        <f>IF(C63="","",IFERROR(COUNTIF(F63:U63,"✓")/(COLUMNS(F63:U63)-COUNTIF(F63:U63,"Muaf")),0))</f>
      </c>
      <c r="X63" s="12">
        <f>IF(C63="","",IF(V63&gt;0,"Eksik var",IF(COUNTBLANK(F63:U63)&gt;0,"Kontrol sürüyor","Tam")))</f>
      </c>
      <c r="Y63" s="13"/>
      <c r="Z63" s="14"/>
    </row>
    <row r="64" ht="18" customHeight="1" spans="1:26" x14ac:dyDescent="0.25">
      <c r="A64" s="6">
        <v>59</v>
      </c>
      <c r="B64" s="14"/>
      <c r="C64" s="14"/>
      <c r="D64" s="14"/>
      <c r="E64" s="13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0">
        <f>IF(C64="","",COUNTIF(F64:U64,"Eksik"))</f>
      </c>
      <c r="W64" s="11">
        <f>IF(C64="","",IFERROR(COUNTIF(F64:U64,"✓")/(COLUMNS(F64:U64)-COUNTIF(F64:U64,"Muaf")),0))</f>
      </c>
      <c r="X64" s="12">
        <f>IF(C64="","",IF(V64&gt;0,"Eksik var",IF(COUNTBLANK(F64:U64)&gt;0,"Kontrol sürüyor","Tam")))</f>
      </c>
      <c r="Y64" s="13"/>
      <c r="Z64" s="14"/>
    </row>
    <row r="65" ht="18" customHeight="1" spans="1:26" x14ac:dyDescent="0.25">
      <c r="A65" s="6">
        <v>60</v>
      </c>
      <c r="B65" s="14"/>
      <c r="C65" s="14"/>
      <c r="D65" s="14"/>
      <c r="E65" s="13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0">
        <f>IF(C65="","",COUNTIF(F65:U65,"Eksik"))</f>
      </c>
      <c r="W65" s="11">
        <f>IF(C65="","",IFERROR(COUNTIF(F65:U65,"✓")/(COLUMNS(F65:U65)-COUNTIF(F65:U65,"Muaf")),0))</f>
      </c>
      <c r="X65" s="12">
        <f>IF(C65="","",IF(V65&gt;0,"Eksik var",IF(COUNTBLANK(F65:U65)&gt;0,"Kontrol sürüyor","Tam")))</f>
      </c>
      <c r="Y65" s="13"/>
      <c r="Z65" s="14"/>
    </row>
    <row r="66" ht="22" customHeight="1" spans="1:26" x14ac:dyDescent="0.25">
      <c r="A66" s="16" t="s">
        <v>38</v>
      </c>
      <c r="B66" s="16"/>
      <c r="C66" s="16"/>
      <c r="D66" s="16"/>
      <c r="E66" s="17"/>
      <c r="F66" s="16">
        <f>COUNTIF($F$6:$F$65,"Eksik")</f>
      </c>
      <c r="G66" s="16">
        <f>COUNTIF($G$6:$G$65,"Eksik")</f>
      </c>
      <c r="H66" s="16">
        <f>COUNTIF($H$6:$H$65,"Eksik")</f>
      </c>
      <c r="I66" s="16">
        <f>COUNTIF($I$6:$I$65,"Eksik")</f>
      </c>
      <c r="J66" s="16">
        <f>COUNTIF($J$6:$J$65,"Eksik")</f>
      </c>
      <c r="K66" s="16">
        <f>COUNTIF($K$6:$K$65,"Eksik")</f>
      </c>
      <c r="L66" s="16">
        <f>COUNTIF($L$6:$L$65,"Eksik")</f>
      </c>
      <c r="M66" s="16">
        <f>COUNTIF($M$6:$M$65,"Eksik")</f>
      </c>
      <c r="N66" s="16">
        <f>COUNTIF($N$6:$N$65,"Eksik")</f>
      </c>
      <c r="O66" s="16">
        <f>COUNTIF($O$6:$O$65,"Eksik")</f>
      </c>
      <c r="P66" s="16">
        <f>COUNTIF($P$6:$P$65,"Eksik")</f>
      </c>
      <c r="Q66" s="16">
        <f>COUNTIF($Q$6:$Q$65,"Eksik")</f>
      </c>
      <c r="R66" s="16">
        <f>COUNTIF($R$6:$R$65,"Eksik")</f>
      </c>
      <c r="S66" s="16">
        <f>COUNTIF($S$6:$S$65,"Eksik")</f>
      </c>
      <c r="T66" s="16">
        <f>COUNTIF($T$6:$T$65,"Eksik")</f>
      </c>
      <c r="U66" s="16">
        <f>COUNTIF($U$6:$U$65,"Eksik")</f>
      </c>
      <c r="V66" s="18">
        <f>SUM(V6:V65)</f>
      </c>
      <c r="W66" s="19"/>
      <c r="X66" s="16"/>
      <c r="Y66" s="17"/>
      <c r="Z66" s="16"/>
    </row>
  </sheetData>
  <autoFilter ref="A5:Z5"/>
  <conditionalFormatting sqref="F6:F65">
    <cfRule type="cellIs" dxfId="0" priority="1" operator="equal">
      <formula>"Eksik"</formula>
    </cfRule>
  </conditionalFormatting>
  <conditionalFormatting sqref="F6:F65">
    <cfRule type="cellIs" dxfId="1" priority="1" operator="equal">
      <formula>"✓"</formula>
    </cfRule>
  </conditionalFormatting>
  <conditionalFormatting sqref="G6:G65">
    <cfRule type="cellIs" dxfId="2" priority="1" operator="equal">
      <formula>"Eksik"</formula>
    </cfRule>
  </conditionalFormatting>
  <conditionalFormatting sqref="G6:G65">
    <cfRule type="cellIs" dxfId="3" priority="1" operator="equal">
      <formula>"✓"</formula>
    </cfRule>
  </conditionalFormatting>
  <conditionalFormatting sqref="H6:H65">
    <cfRule type="cellIs" dxfId="4" priority="1" operator="equal">
      <formula>"Eksik"</formula>
    </cfRule>
  </conditionalFormatting>
  <conditionalFormatting sqref="H6:H65">
    <cfRule type="cellIs" dxfId="5" priority="1" operator="equal">
      <formula>"✓"</formula>
    </cfRule>
  </conditionalFormatting>
  <conditionalFormatting sqref="I6:I65">
    <cfRule type="cellIs" dxfId="6" priority="1" operator="equal">
      <formula>"Eksik"</formula>
    </cfRule>
  </conditionalFormatting>
  <conditionalFormatting sqref="I6:I65">
    <cfRule type="cellIs" dxfId="7" priority="1" operator="equal">
      <formula>"✓"</formula>
    </cfRule>
  </conditionalFormatting>
  <conditionalFormatting sqref="J6:J65">
    <cfRule type="cellIs" dxfId="8" priority="1" operator="equal">
      <formula>"Eksik"</formula>
    </cfRule>
  </conditionalFormatting>
  <conditionalFormatting sqref="J6:J65">
    <cfRule type="cellIs" dxfId="9" priority="1" operator="equal">
      <formula>"✓"</formula>
    </cfRule>
  </conditionalFormatting>
  <conditionalFormatting sqref="K6:K65">
    <cfRule type="cellIs" dxfId="10" priority="1" operator="equal">
      <formula>"Eksik"</formula>
    </cfRule>
  </conditionalFormatting>
  <conditionalFormatting sqref="K6:K65">
    <cfRule type="cellIs" dxfId="11" priority="1" operator="equal">
      <formula>"✓"</formula>
    </cfRule>
  </conditionalFormatting>
  <conditionalFormatting sqref="L6:L65">
    <cfRule type="cellIs" dxfId="12" priority="1" operator="equal">
      <formula>"Eksik"</formula>
    </cfRule>
  </conditionalFormatting>
  <conditionalFormatting sqref="L6:L65">
    <cfRule type="cellIs" dxfId="13" priority="1" operator="equal">
      <formula>"✓"</formula>
    </cfRule>
  </conditionalFormatting>
  <conditionalFormatting sqref="M6:M65">
    <cfRule type="cellIs" dxfId="14" priority="1" operator="equal">
      <formula>"Eksik"</formula>
    </cfRule>
  </conditionalFormatting>
  <conditionalFormatting sqref="M6:M65">
    <cfRule type="cellIs" dxfId="15" priority="1" operator="equal">
      <formula>"✓"</formula>
    </cfRule>
  </conditionalFormatting>
  <conditionalFormatting sqref="N6:N65">
    <cfRule type="cellIs" dxfId="16" priority="1" operator="equal">
      <formula>"Eksik"</formula>
    </cfRule>
  </conditionalFormatting>
  <conditionalFormatting sqref="N6:N65">
    <cfRule type="cellIs" dxfId="17" priority="1" operator="equal">
      <formula>"✓"</formula>
    </cfRule>
  </conditionalFormatting>
  <conditionalFormatting sqref="O6:O65">
    <cfRule type="cellIs" dxfId="18" priority="1" operator="equal">
      <formula>"Eksik"</formula>
    </cfRule>
  </conditionalFormatting>
  <conditionalFormatting sqref="O6:O65">
    <cfRule type="cellIs" dxfId="19" priority="1" operator="equal">
      <formula>"✓"</formula>
    </cfRule>
  </conditionalFormatting>
  <conditionalFormatting sqref="P6:P65">
    <cfRule type="cellIs" dxfId="20" priority="1" operator="equal">
      <formula>"Eksik"</formula>
    </cfRule>
  </conditionalFormatting>
  <conditionalFormatting sqref="P6:P65">
    <cfRule type="cellIs" dxfId="21" priority="1" operator="equal">
      <formula>"✓"</formula>
    </cfRule>
  </conditionalFormatting>
  <conditionalFormatting sqref="Q6:Q65">
    <cfRule type="cellIs" dxfId="22" priority="1" operator="equal">
      <formula>"Eksik"</formula>
    </cfRule>
  </conditionalFormatting>
  <conditionalFormatting sqref="Q6:Q65">
    <cfRule type="cellIs" dxfId="23" priority="1" operator="equal">
      <formula>"✓"</formula>
    </cfRule>
  </conditionalFormatting>
  <conditionalFormatting sqref="R6:R65">
    <cfRule type="cellIs" dxfId="24" priority="1" operator="equal">
      <formula>"Eksik"</formula>
    </cfRule>
  </conditionalFormatting>
  <conditionalFormatting sqref="R6:R65">
    <cfRule type="cellIs" dxfId="25" priority="1" operator="equal">
      <formula>"✓"</formula>
    </cfRule>
  </conditionalFormatting>
  <conditionalFormatting sqref="S6:S65">
    <cfRule type="cellIs" dxfId="26" priority="1" operator="equal">
      <formula>"Eksik"</formula>
    </cfRule>
  </conditionalFormatting>
  <conditionalFormatting sqref="S6:S65">
    <cfRule type="cellIs" dxfId="27" priority="1" operator="equal">
      <formula>"✓"</formula>
    </cfRule>
  </conditionalFormatting>
  <conditionalFormatting sqref="T6:T65">
    <cfRule type="cellIs" dxfId="28" priority="1" operator="equal">
      <formula>"Eksik"</formula>
    </cfRule>
  </conditionalFormatting>
  <conditionalFormatting sqref="T6:T65">
    <cfRule type="cellIs" dxfId="29" priority="1" operator="equal">
      <formula>"✓"</formula>
    </cfRule>
  </conditionalFormatting>
  <conditionalFormatting sqref="U6:U65">
    <cfRule type="cellIs" dxfId="30" priority="1" operator="equal">
      <formula>"Eksik"</formula>
    </cfRule>
  </conditionalFormatting>
  <conditionalFormatting sqref="U6:U65">
    <cfRule type="cellIs" dxfId="31" priority="1" operator="equal">
      <formula>"✓"</formula>
    </cfRule>
  </conditionalFormatting>
  <conditionalFormatting sqref="V6:V65">
    <cfRule type="cellIs" dxfId="32" priority="1" operator="greaterThan">
      <formula>0</formula>
    </cfRule>
  </conditionalFormatting>
  <conditionalFormatting sqref="X6:X65">
    <cfRule type="cellIs" dxfId="33" priority="1" operator="equal">
      <formula>"Eksik var"</formula>
    </cfRule>
  </conditionalFormatting>
  <conditionalFormatting sqref="X6:X65">
    <cfRule type="cellIs" dxfId="34" priority="1" operator="equal">
      <formula>"Tam"</formula>
    </cfRule>
  </conditionalFormatting>
  <conditionalFormatting sqref="X6:X65">
    <cfRule type="cellIs" dxfId="35" priority="1" operator="equal">
      <formula>"Kontrol sürüyor"</formula>
    </cfRule>
  </conditionalFormatting>
  <dataValidations count="6">
    <dataValidation type="date" operator="greaterThan" allowBlank="1" showErrorMessage="1" error="Geçerli bir tarih girin (GG.AA.YYYY)." sqref="E10:E65">
      <formula1>18264</formula1>
    </dataValidation>
    <dataValidation type="date" operator="greaterThan" allowBlank="1" showErrorMessage="1" error="Geçerli bir tarih girin (GG.AA.YYYY)." sqref="E6:E65">
      <formula1>18264</formula1>
    </dataValidation>
    <dataValidation type="list" allowBlank="1" showErrorMessage="1" errorTitle="Geçersiz değer" error="Listeden seçin: ✓, Eksik, Muaf" sqref="F10:U65">
      <formula1>"✓,Eksik,Muaf"</formula1>
    </dataValidation>
    <dataValidation type="list" allowBlank="1" showErrorMessage="1" errorTitle="Geçersiz değer" error="Listeden seçin: ✓, Eksik, Muaf" sqref="F6:U65">
      <formula1>"✓,Eksik,Muaf"</formula1>
    </dataValidation>
    <dataValidation type="date" operator="greaterThan" allowBlank="1" showErrorMessage="1" error="Geçerli bir tarih girin (GG.AA.YYYY)." sqref="Y10:Y65">
      <formula1>18264</formula1>
    </dataValidation>
    <dataValidation type="date" operator="greaterThan" allowBlank="1" showErrorMessage="1" error="Geçerli bir tarih girin (GG.AA.YYYY)." sqref="Y6:Y65">
      <formula1>18264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2" customWidth="1"/>
    <col min="3" max="3" width="16" customWidth="1"/>
    <col min="4" max="4" width="78" customWidth="1"/>
    <col min="5" max="5" width="3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5" x14ac:dyDescent="0.25">
      <c r="A4" s="4"/>
      <c r="B4" s="4"/>
      <c r="C4" s="4"/>
      <c r="D4" s="4"/>
      <c r="E4" s="4"/>
    </row>
    <row r="5" ht="30" customHeight="1" spans="1:5" x14ac:dyDescent="0.25">
      <c r="A5" s="5" t="s">
        <v>3</v>
      </c>
      <c r="B5" s="5" t="s">
        <v>39</v>
      </c>
      <c r="C5" s="5" t="s">
        <v>40</v>
      </c>
      <c r="D5" s="5" t="s">
        <v>41</v>
      </c>
      <c r="E5" s="5" t="s">
        <v>42</v>
      </c>
    </row>
    <row r="6" ht="18" customHeight="1" spans="1:5" x14ac:dyDescent="0.25">
      <c r="A6" s="6">
        <v>1</v>
      </c>
      <c r="B6" s="14" t="s">
        <v>8</v>
      </c>
      <c r="C6" s="14" t="s">
        <v>43</v>
      </c>
      <c r="D6" s="14" t="s">
        <v>44</v>
      </c>
      <c r="E6" s="14" t="s">
        <v>45</v>
      </c>
    </row>
    <row r="7" ht="18" customHeight="1" spans="1:5" x14ac:dyDescent="0.25">
      <c r="A7" s="6">
        <v>2</v>
      </c>
      <c r="B7" s="14" t="s">
        <v>9</v>
      </c>
      <c r="C7" s="14" t="s">
        <v>43</v>
      </c>
      <c r="D7" s="14" t="s">
        <v>46</v>
      </c>
      <c r="E7" s="14" t="s">
        <v>47</v>
      </c>
    </row>
    <row r="8" ht="18" customHeight="1" spans="1:5" x14ac:dyDescent="0.25">
      <c r="A8" s="6">
        <v>3</v>
      </c>
      <c r="B8" s="14" t="s">
        <v>10</v>
      </c>
      <c r="C8" s="14" t="s">
        <v>43</v>
      </c>
      <c r="D8" s="14" t="s">
        <v>48</v>
      </c>
      <c r="E8" s="14" t="s">
        <v>45</v>
      </c>
    </row>
    <row r="9" ht="18" customHeight="1" spans="1:5" x14ac:dyDescent="0.25">
      <c r="A9" s="6">
        <v>4</v>
      </c>
      <c r="B9" s="14" t="s">
        <v>11</v>
      </c>
      <c r="C9" s="14" t="s">
        <v>43</v>
      </c>
      <c r="D9" s="14" t="s">
        <v>49</v>
      </c>
      <c r="E9" s="14" t="s">
        <v>50</v>
      </c>
    </row>
    <row r="10" ht="18" customHeight="1" spans="1:5" x14ac:dyDescent="0.25">
      <c r="A10" s="6">
        <v>5</v>
      </c>
      <c r="B10" s="14" t="s">
        <v>12</v>
      </c>
      <c r="C10" s="14" t="s">
        <v>43</v>
      </c>
      <c r="D10" s="14" t="s">
        <v>51</v>
      </c>
      <c r="E10" s="14" t="s">
        <v>45</v>
      </c>
    </row>
    <row r="11" ht="18" customHeight="1" spans="1:5" x14ac:dyDescent="0.25">
      <c r="A11" s="6">
        <v>6</v>
      </c>
      <c r="B11" s="14" t="s">
        <v>13</v>
      </c>
      <c r="C11" s="14" t="s">
        <v>43</v>
      </c>
      <c r="D11" s="14" t="s">
        <v>52</v>
      </c>
      <c r="E11" s="14" t="s">
        <v>45</v>
      </c>
    </row>
    <row r="12" ht="18" customHeight="1" spans="1:5" x14ac:dyDescent="0.25">
      <c r="A12" s="6">
        <v>7</v>
      </c>
      <c r="B12" s="14" t="s">
        <v>14</v>
      </c>
      <c r="C12" s="14" t="s">
        <v>43</v>
      </c>
      <c r="D12" s="14" t="s">
        <v>53</v>
      </c>
      <c r="E12" s="14" t="s">
        <v>47</v>
      </c>
    </row>
    <row r="13" ht="18" customHeight="1" spans="1:5" x14ac:dyDescent="0.25">
      <c r="A13" s="6">
        <v>8</v>
      </c>
      <c r="B13" s="14" t="s">
        <v>15</v>
      </c>
      <c r="C13" s="14" t="s">
        <v>43</v>
      </c>
      <c r="D13" s="14" t="s">
        <v>54</v>
      </c>
      <c r="E13" s="14" t="s">
        <v>55</v>
      </c>
    </row>
    <row r="14" ht="18" customHeight="1" spans="1:5" x14ac:dyDescent="0.25">
      <c r="A14" s="6">
        <v>9</v>
      </c>
      <c r="B14" s="14" t="s">
        <v>16</v>
      </c>
      <c r="C14" s="14" t="s">
        <v>43</v>
      </c>
      <c r="D14" s="14" t="s">
        <v>56</v>
      </c>
      <c r="E14" s="14" t="s">
        <v>45</v>
      </c>
    </row>
    <row r="15" ht="18" customHeight="1" spans="1:5" x14ac:dyDescent="0.25">
      <c r="A15" s="6">
        <v>10</v>
      </c>
      <c r="B15" s="14" t="s">
        <v>17</v>
      </c>
      <c r="C15" s="14" t="s">
        <v>57</v>
      </c>
      <c r="D15" s="14" t="s">
        <v>58</v>
      </c>
      <c r="E15" s="14" t="s">
        <v>59</v>
      </c>
    </row>
    <row r="16" ht="18" customHeight="1" spans="1:5" x14ac:dyDescent="0.25">
      <c r="A16" s="6">
        <v>11</v>
      </c>
      <c r="B16" s="14" t="s">
        <v>18</v>
      </c>
      <c r="C16" s="14" t="s">
        <v>43</v>
      </c>
      <c r="D16" s="14" t="s">
        <v>60</v>
      </c>
      <c r="E16" s="14" t="s">
        <v>47</v>
      </c>
    </row>
    <row r="17" ht="18" customHeight="1" spans="1:5" x14ac:dyDescent="0.25">
      <c r="A17" s="6">
        <v>12</v>
      </c>
      <c r="B17" s="14" t="s">
        <v>19</v>
      </c>
      <c r="C17" s="14" t="s">
        <v>57</v>
      </c>
      <c r="D17" s="14" t="s">
        <v>61</v>
      </c>
      <c r="E17" s="14" t="s">
        <v>50</v>
      </c>
    </row>
    <row r="18" ht="18" customHeight="1" spans="1:5" x14ac:dyDescent="0.25">
      <c r="A18" s="6">
        <v>13</v>
      </c>
      <c r="B18" s="14" t="s">
        <v>20</v>
      </c>
      <c r="C18" s="14" t="s">
        <v>57</v>
      </c>
      <c r="D18" s="14" t="s">
        <v>62</v>
      </c>
      <c r="E18" s="14" t="s">
        <v>63</v>
      </c>
    </row>
    <row r="19" ht="18" customHeight="1" spans="1:5" x14ac:dyDescent="0.25">
      <c r="A19" s="6">
        <v>14</v>
      </c>
      <c r="B19" s="14" t="s">
        <v>21</v>
      </c>
      <c r="C19" s="14" t="s">
        <v>57</v>
      </c>
      <c r="D19" s="14" t="s">
        <v>64</v>
      </c>
      <c r="E19" s="14" t="s">
        <v>65</v>
      </c>
    </row>
    <row r="20" ht="18" customHeight="1" spans="1:5" x14ac:dyDescent="0.25">
      <c r="A20" s="6">
        <v>15</v>
      </c>
      <c r="B20" s="14" t="s">
        <v>22</v>
      </c>
      <c r="C20" s="14" t="s">
        <v>43</v>
      </c>
      <c r="D20" s="14" t="s">
        <v>66</v>
      </c>
      <c r="E20" s="14" t="s">
        <v>45</v>
      </c>
    </row>
    <row r="21" ht="18" customHeight="1" spans="1:5" x14ac:dyDescent="0.25">
      <c r="A21" s="6">
        <v>16</v>
      </c>
      <c r="B21" s="14" t="s">
        <v>23</v>
      </c>
      <c r="C21" s="14" t="s">
        <v>43</v>
      </c>
      <c r="D21" s="14" t="s">
        <v>67</v>
      </c>
      <c r="E21" s="14" t="s">
        <v>47</v>
      </c>
    </row>
  </sheetData>
  <autoFilter ref="A5:E5"/>
  <hyperlinks>
    <hyperlink ref="B3" r:id="rId1"/>
  </hyperlinks>
  <pageMargins left="0.4" right="0.4" top="0.5" bottom="0.5" header="0.3" footer="0.3"/>
  <pageSetup paperSize="9" orientation="portrait" horizontalDpi="4294967295" verticalDpi="4294967295" scale="100" fitToWidth="1" fitToHeight="0"/>
  <headerFooter>
    <oddFooter>&amp;L&amp;8İK Partner · ikpartner.com&amp;R&amp;8Sayfa 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68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20" t="s">
        <v>69</v>
      </c>
    </row>
    <row r="6" ht="20" customHeight="1" spans="2:4" x14ac:dyDescent="0.25">
      <c r="B6" s="21" t="s">
        <v>70</v>
      </c>
      <c r="C6" s="22">
        <f>COUNTA('Kontrol Tablosu'!$C$6:$C$65)</f>
      </c>
    </row>
    <row r="7" ht="20" customHeight="1" spans="2:4" x14ac:dyDescent="0.25">
      <c r="B7" s="21" t="s">
        <v>71</v>
      </c>
      <c r="C7" s="22">
        <f>COUNTIF('Kontrol Tablosu'!$X$6:$X$65,"Tam")</f>
      </c>
    </row>
    <row r="8" ht="20" customHeight="1" spans="2:4" x14ac:dyDescent="0.25">
      <c r="B8" s="21" t="s">
        <v>72</v>
      </c>
      <c r="C8" s="22">
        <f>COUNTIF('Kontrol Tablosu'!$X$6:$X$65,"Eksik var")</f>
      </c>
    </row>
    <row r="9" ht="20" customHeight="1" spans="2:4" x14ac:dyDescent="0.25">
      <c r="B9" s="21" t="s">
        <v>73</v>
      </c>
      <c r="C9" s="22">
        <f>COUNTIF('Kontrol Tablosu'!$X$6:$X$65,"Kontrol sürüyor")</f>
      </c>
    </row>
    <row r="10" ht="20" customHeight="1" spans="2:4" x14ac:dyDescent="0.25">
      <c r="B10" s="21" t="s">
        <v>74</v>
      </c>
      <c r="C10" s="22">
        <f>SUM('Kontrol Tablosu'!$V$6:$V$65)</f>
      </c>
    </row>
    <row r="11" ht="20" customHeight="1" spans="2:4" x14ac:dyDescent="0.25">
      <c r="B11" s="21" t="s">
        <v>75</v>
      </c>
      <c r="C11" s="23">
        <f>IFERROR(AVERAGE('Kontrol Tablosu'!$W$6:$W$65),0)</f>
      </c>
    </row>
    <row r="12" ht="24" customHeight="1" spans="2:2" x14ac:dyDescent="0.25">
      <c r="B12" s="20" t="s">
        <v>76</v>
      </c>
    </row>
    <row r="13" ht="20" customHeight="1" spans="2:4" x14ac:dyDescent="0.25">
      <c r="B13" s="21" t="s">
        <v>77</v>
      </c>
      <c r="C13" s="24">
        <v>26620</v>
      </c>
      <c r="D13" s="25" t="s">
        <v>78</v>
      </c>
    </row>
    <row r="14" ht="24" customHeight="1" spans="2:2" x14ac:dyDescent="0.25">
      <c r="B14" s="20" t="s">
        <v>79</v>
      </c>
    </row>
    <row r="15" ht="20" customHeight="1" spans="2:4" x14ac:dyDescent="0.25">
      <c r="B15" s="21" t="s">
        <v>80</v>
      </c>
      <c r="C15" s="26" t="s">
        <v>81</v>
      </c>
    </row>
    <row r="16" ht="20" customHeight="1" spans="2:4" x14ac:dyDescent="0.25">
      <c r="B16" s="21" t="s">
        <v>82</v>
      </c>
      <c r="C16" s="26" t="s">
        <v>83</v>
      </c>
    </row>
    <row r="17" ht="20" customHeight="1" spans="2:4" x14ac:dyDescent="0.25">
      <c r="B17" s="21" t="s">
        <v>84</v>
      </c>
      <c r="C17" s="26" t="s">
        <v>81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0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85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45" customHeight="1" spans="2:2" x14ac:dyDescent="0.25">
      <c r="B5" s="27" t="s">
        <v>86</v>
      </c>
    </row>
    <row r="7" ht="22" customHeight="1" spans="2:2" x14ac:dyDescent="0.25">
      <c r="B7" s="28" t="s">
        <v>87</v>
      </c>
    </row>
    <row r="8" ht="30" customHeight="1" spans="2:2" x14ac:dyDescent="0.25">
      <c r="B8" s="27" t="s">
        <v>88</v>
      </c>
    </row>
    <row r="9" ht="30" customHeight="1" spans="2:2" x14ac:dyDescent="0.25">
      <c r="B9" s="27" t="s">
        <v>89</v>
      </c>
    </row>
    <row r="10" ht="30" customHeight="1" spans="2:2" x14ac:dyDescent="0.25">
      <c r="B10" s="27" t="s">
        <v>90</v>
      </c>
    </row>
    <row r="11" ht="30" customHeight="1" spans="2:2" x14ac:dyDescent="0.25">
      <c r="B11" s="27" t="s">
        <v>91</v>
      </c>
    </row>
    <row r="12" ht="30" customHeight="1" spans="2:2" x14ac:dyDescent="0.25">
      <c r="B12" s="27" t="s">
        <v>92</v>
      </c>
    </row>
    <row r="13" ht="30" customHeight="1" spans="2:2" x14ac:dyDescent="0.25">
      <c r="B13" s="27" t="s">
        <v>93</v>
      </c>
    </row>
    <row r="14" ht="8" customHeight="1" spans="2:2" x14ac:dyDescent="0.25">
      <c r="B14" s="27" t="s">
        <v>94</v>
      </c>
    </row>
    <row r="15" ht="30" customHeight="1" spans="2:2" x14ac:dyDescent="0.25">
      <c r="B15" s="29" t="s">
        <v>95</v>
      </c>
    </row>
    <row r="17" ht="20" customHeight="1" spans="2:2" x14ac:dyDescent="0.25">
      <c r="B17" s="30" t="s">
        <v>96</v>
      </c>
    </row>
    <row r="18" ht="30" customHeight="1" spans="2:2" x14ac:dyDescent="0.25">
      <c r="B18" s="27" t="s">
        <v>97</v>
      </c>
    </row>
    <row r="20" ht="18" customHeight="1" spans="2:2" x14ac:dyDescent="0.25">
      <c r="B20" s="31" t="s">
        <v>98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Kontrol Tablosu</vt:lpstr>
      <vt:lpstr>Belge Açıklamaları</vt:lpstr>
      <vt:lpstr>Özet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Özlük Dosyası Kontrol Listesi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