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Özet" state="visible" r:id="rId4"/>
    <sheet sheetId="2" name="Kontrol Listesi" state="visible" r:id="rId5"/>
    <sheet sheetId="3" name="Nasıl Kullanılır" state="visible" r:id="rId6"/>
  </sheets>
  <definedNames>
    <definedName name="_xlnm.Print_Titles" localSheetId="1">'Kontrol Listesi'!$5:$5</definedName>
  </definedName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E5" authorId="0">
      <text>
        <r>
          <t>İşe başlama gününe göre gün farkı: -5 = başlamadan 5 gün önce, 0 = ilk gün, 30 = 30. gün.</t>
        </r>
      </text>
    </comment>
  </commentList>
</comments>
</file>

<file path=xl/sharedStrings.xml><?xml version="1.0" encoding="utf-8"?>
<sst xmlns="http://schemas.openxmlformats.org/spreadsheetml/2006/main" count="208" uniqueCount="105">
  <si>
    <t>Oryantasyon Özeti</t>
  </si>
  <si>
    <t>Çalışan: [Ad Soyad]  ·  Pozisyon: [Pozisyon]  ·  İşe başlama: [Tarih]</t>
  </si>
  <si>
    <t>ikpartner.com  ·  Ücretsiz İK şablonu  ·  0538 949 22 87</t>
  </si>
  <si>
    <t>Çalışan Bilgileri</t>
  </si>
  <si>
    <t>Ad Soyad</t>
  </si>
  <si>
    <t>[Ad Soyad]</t>
  </si>
  <si>
    <t>Pozisyon / Unvan</t>
  </si>
  <si>
    <t>[Pozisyon]</t>
  </si>
  <si>
    <t>Departman</t>
  </si>
  <si>
    <t>[Departman]</t>
  </si>
  <si>
    <t>Yönetici</t>
  </si>
  <si>
    <t>Mentor / Yol arkadaşı</t>
  </si>
  <si>
    <t>İşe başlama tarihi</t>
  </si>
  <si>
    <t>Planlanan tarihler bu tarihe göre hesaplanır.</t>
  </si>
  <si>
    <t>Deneme süresi (ay)</t>
  </si>
  <si>
    <t>Sözleşmede yazılıysa geçerlidir; en çok 2 ay, TİS ile 4 aya kadar.</t>
  </si>
  <si>
    <t>Deneme süresi bitiş tarihi</t>
  </si>
  <si>
    <t>Deneme süresi değerlendirmesini bu tarihten önce tamamlayın.</t>
  </si>
  <si>
    <t>İlerleme</t>
  </si>
  <si>
    <t>Toplam görev (gerek yok hariç)</t>
  </si>
  <si>
    <t>Tamamlanan</t>
  </si>
  <si>
    <t>Devam eden</t>
  </si>
  <si>
    <t>Bekleyen</t>
  </si>
  <si>
    <t>Geciken</t>
  </si>
  <si>
    <t>Planlanan tarihi geçmiş ve tamamlanmamış görevler.</t>
  </si>
  <si>
    <t>Genel tamamlanma oranı</t>
  </si>
  <si>
    <t>Aşamalara Göre Tamamlanma</t>
  </si>
  <si>
    <t>İşe Başlamadan Önce</t>
  </si>
  <si>
    <t>İlk Gün</t>
  </si>
  <si>
    <t>İlk Hafta</t>
  </si>
  <si>
    <t>İlk 30 Gün</t>
  </si>
  <si>
    <t>31–60. Gün</t>
  </si>
  <si>
    <t>61–90. Gün</t>
  </si>
  <si>
    <t>Onay</t>
  </si>
  <si>
    <t>Hazırlayan (İK)</t>
  </si>
  <si>
    <t>Yönetici onayı</t>
  </si>
  <si>
    <t>[Ad Soyad / Tarih]</t>
  </si>
  <si>
    <t>Oryantasyon Kontrol Listesi</t>
  </si>
  <si>
    <t>Sıra</t>
  </si>
  <si>
    <t>Aşama</t>
  </si>
  <si>
    <t>Görev</t>
  </si>
  <si>
    <t>Sorumlu</t>
  </si>
  <si>
    <t>Gün (±)</t>
  </si>
  <si>
    <t>Planlanan Tarih</t>
  </si>
  <si>
    <t>Durum</t>
  </si>
  <si>
    <t>Tamamlanma Tarihi</t>
  </si>
  <si>
    <t>Gecikme</t>
  </si>
  <si>
    <t>Not</t>
  </si>
  <si>
    <t>İş sözleşmesinin hazırlanması ve imzaya sunulması</t>
  </si>
  <si>
    <t>İK</t>
  </si>
  <si>
    <t>Bekliyor</t>
  </si>
  <si>
    <t>İşe giriş belgelerinin toplanması (kimlik, diploma, sağlık raporu vb.)</t>
  </si>
  <si>
    <t>Çalışan aydınlatma metninin (KVKK) tebliğ edilmesi</t>
  </si>
  <si>
    <t>Mentor / yol arkadaşının atanması ve bilgilendirilmesi</t>
  </si>
  <si>
    <t>İşe giriş sağlık muayenesinin planlanması (gerekiyorsa)</t>
  </si>
  <si>
    <t>İSG</t>
  </si>
  <si>
    <t>Bilgisayar, telefon ve çalışma alanının hazırlanması</t>
  </si>
  <si>
    <t>Bilgi İşlem</t>
  </si>
  <si>
    <t>E-posta, sistem ve yazılım erişimlerinin açılması</t>
  </si>
  <si>
    <t>İlk hafta programının çalışana gönderilmesi</t>
  </si>
  <si>
    <t>SGK işe giriş bildirgesinin yasal süresi içinde verilmesi</t>
  </si>
  <si>
    <t>Ekibe yeni çalışanın duyurulması</t>
  </si>
  <si>
    <t>Karşılama, ofis / tesis turu ve tanışma</t>
  </si>
  <si>
    <t>Ekipman tesliminin yapılması ve zimmet tutanağının imzalanması</t>
  </si>
  <si>
    <t>İdari İşler</t>
  </si>
  <si>
    <t>Temel İSG eğitimi ve acil durum bilgilendirmesi</t>
  </si>
  <si>
    <t>Oryantasyon sunumu: şirket, değerler, organizasyon yapısı</t>
  </si>
  <si>
    <t>Yöneticiyle tanışma ve görev tanımının paylaşılması</t>
  </si>
  <si>
    <t>Mentorla ilk görüşme ve ekip öğle yemeği</t>
  </si>
  <si>
    <t>Mentor</t>
  </si>
  <si>
    <t>Çalışan el kitabının okunması ve okundu onayının alınması</t>
  </si>
  <si>
    <t>Çalışan</t>
  </si>
  <si>
    <t>Temel süreç ve sistem eğitimlerinin tamamlanması</t>
  </si>
  <si>
    <t>Küçük ve tamamlanabilir ilk görevin verilmesi</t>
  </si>
  <si>
    <t>Kilit paydaşlarla tanışma görüşmeleri</t>
  </si>
  <si>
    <t>Hafta sonu geri bildirim görüşmesi</t>
  </si>
  <si>
    <t>30-60-90 gün hedeflerinin yazılı olarak belirlenmesi</t>
  </si>
  <si>
    <t>Mentorla haftalık görüşmelerin yapılması</t>
  </si>
  <si>
    <t>Göreve özgü teknik eğitimlerin tamamlanması</t>
  </si>
  <si>
    <t>30. gün değerlendirme görüşmesi</t>
  </si>
  <si>
    <t>Oryantasyon memnuniyet anketi (1. ay)</t>
  </si>
  <si>
    <t>31-60. Gün</t>
  </si>
  <si>
    <t>Deneme süresi ara değerlendirmesi</t>
  </si>
  <si>
    <t>Bir proje veya süreçte aktif rol verilmesi</t>
  </si>
  <si>
    <t>Deneme süresi değerlendirme formunun tamamlanması (süre bitmeden)</t>
  </si>
  <si>
    <t>Deneme süresi kararının çalışana bildirilmesi</t>
  </si>
  <si>
    <t>60. gün gelişim görüşmesi</t>
  </si>
  <si>
    <t>61-90. Gün</t>
  </si>
  <si>
    <t>90 günlük hedeflerin birlikte gözden geçirilmesi</t>
  </si>
  <si>
    <t>Bireysel gelişim planının hazırlanması</t>
  </si>
  <si>
    <t>Oryantasyon süreci geri bildirim anketi (90. gün)</t>
  </si>
  <si>
    <t>Özlük dosyasının tamlık kontrolü</t>
  </si>
  <si>
    <t>Nasıl Kullanılır?</t>
  </si>
  <si>
    <t>Yeni çalışanın işe başlamadan önceki hazırlıklardan 90. güne kadar tüm oryantasyon görevlerini sorumlu, planlanan tarih ve durum bilgisiyle takip eden kontrol listesi. Planlanan tarihler işe başlama tarihine göre otomatik hesaplanır; Özet sayfası aşama bazında tamamlanma oranını gösterir.</t>
  </si>
  <si>
    <t>Kullanım adımları</t>
  </si>
  <si>
    <t>1. Özet sayfasındaki mavi hücrelere çalışanın adını, pozisyonunu, yöneticisini, mentorunu ve işe başlama tarihini yazın. Deneme süresi sözleşmede kararlaştırılmışsa ay olarak girin (en çok 2 ay; toplu iş sözleşmesiyle 4 aya kadar).</t>
  </si>
  <si>
    <t>2. Kontrol Listesi sayfasındaki hazır görevleri işletmenize göre düzenleyin; gerekmeyen görevlerin durumunu "Gerek Yok" yapın, yeni görevleri boş satırlara ekleyin.</t>
  </si>
  <si>
    <t>3. "Gün (±)" sütunu görevin işe başlama gününe göre zamanını gösterir: -5 başlamadan 5 gün önce, 0 ilk gün, 30 otuzuncu gün demektir. Planlanan Tarih bu değere göre otomatik hesaplanır.</t>
  </si>
  <si>
    <t>4. Görev tamamlandıkça Durum sütununu güncelleyin ve tamamlanma tarihini yazın. Planlanan tarihi geçmiş ve tamamlanmamış görevler "Gecikti" olarak kırmızı görünür.</t>
  </si>
  <si>
    <t>5. Her çalışan için dosyanın bir kopyasını kullanın; 90. gün sonunda dosyayı çalışanın özlük dosyasına veya İK arşivine kaydedin.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</si>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</sst>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7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13B8A7"/>
      <sz val="12"/>
      <name val="Calibri"/>
    </font>
    <font>
      <b/>
      <color rgb="FF0E2849"/>
      <sz val="10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FFFFFF"/>
      <sz val="10"/>
      <name val="Calibri"/>
    </font>
    <font>
      <color rgb="FF8C9BB0"/>
      <sz val="10"/>
      <name val="Calibri"/>
    </font>
    <font>
      <color rgb="FF3A4A61"/>
      <sz val="10"/>
      <name val="Calibri"/>
    </font>
    <font>
      <color rgb="FF0E2849"/>
      <sz val="10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F8FB"/>
      </patternFill>
    </fill>
    <fill>
      <patternFill patternType="solid">
        <fgColor rgb="FFEAF1F8"/>
      </patternFill>
    </fill>
    <fill>
      <patternFill patternType="solid">
        <fgColor rgb="FF0E2849"/>
      </patternFill>
    </fill>
  </fills>
  <borders count="3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2" borderId="2" xfId="0" applyFont="1" applyFill="1" applyBorder="1"/>
    <xf numFmtId="0" fontId="6" fillId="3" borderId="2" xfId="0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7" fillId="0" borderId="0" xfId="0" applyFont="1"/>
    <xf numFmtId="3" fontId="6" fillId="3" borderId="2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9" fontId="8" fillId="0" borderId="2" xfId="0" applyNumberFormat="1" applyFont="1" applyBorder="1" applyAlignment="1">
      <alignment horizontal="right"/>
    </xf>
    <xf numFmtId="0" fontId="9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/>
    <xf numFmtId="3" fontId="11" fillId="0" borderId="2" xfId="0" applyNumberFormat="1" applyFont="1" applyBorder="1"/>
    <xf numFmtId="164" fontId="12" fillId="2" borderId="2" xfId="0" applyNumberFormat="1" applyFont="1" applyFill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0" fontId="12" fillId="2" borderId="2" xfId="0" applyFont="1" applyFill="1" applyBorder="1"/>
    <xf numFmtId="0" fontId="11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</cellXfs>
  <cellStyles count="1">
    <cellStyle name="Normal" xfId="0" builtinId="0"/>
  </cellStyles>
  <dxfs count="4">
    <dxf>
      <fill>
        <patternFill patternType="solid">
          <bgColor rgb="FFDFF5EA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EEF1F5"/>
        </patternFill>
      </fill>
    </dxf>
    <dxf>
      <font>
        <color rgb="FFB42318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5" t="s">
        <v>3</v>
      </c>
    </row>
    <row r="6" ht="20" customHeight="1" spans="2:4" x14ac:dyDescent="0.25">
      <c r="B6" s="6" t="s">
        <v>4</v>
      </c>
      <c r="C6" s="7" t="s">
        <v>5</v>
      </c>
    </row>
    <row r="7" ht="20" customHeight="1" spans="2:4" x14ac:dyDescent="0.25">
      <c r="B7" s="6" t="s">
        <v>6</v>
      </c>
      <c r="C7" s="7" t="s">
        <v>7</v>
      </c>
    </row>
    <row r="8" ht="20" customHeight="1" spans="2:4" x14ac:dyDescent="0.25">
      <c r="B8" s="6" t="s">
        <v>8</v>
      </c>
      <c r="C8" s="7" t="s">
        <v>9</v>
      </c>
    </row>
    <row r="9" ht="20" customHeight="1" spans="2:4" x14ac:dyDescent="0.25">
      <c r="B9" s="6" t="s">
        <v>10</v>
      </c>
      <c r="C9" s="7" t="s">
        <v>5</v>
      </c>
    </row>
    <row r="10" ht="20" customHeight="1" spans="2:4" x14ac:dyDescent="0.25">
      <c r="B10" s="6" t="s">
        <v>11</v>
      </c>
      <c r="C10" s="7" t="s">
        <v>5</v>
      </c>
    </row>
    <row r="11" ht="20" customHeight="1" spans="2:4" x14ac:dyDescent="0.25">
      <c r="B11" s="6" t="s">
        <v>12</v>
      </c>
      <c r="C11" s="8">
        <v>46328</v>
      </c>
      <c r="D11" s="9" t="s">
        <v>13</v>
      </c>
    </row>
    <row r="12" ht="20" customHeight="1" spans="2:4" x14ac:dyDescent="0.25">
      <c r="B12" s="6" t="s">
        <v>14</v>
      </c>
      <c r="C12" s="10">
        <v>2</v>
      </c>
      <c r="D12" s="9" t="s">
        <v>15</v>
      </c>
    </row>
    <row r="13" ht="20" customHeight="1" spans="2:4" x14ac:dyDescent="0.25">
      <c r="B13" s="6" t="s">
        <v>16</v>
      </c>
      <c r="C13" s="11">
        <f>IF(OR(C11="",C12=""),"",EDATE(C11,C12))</f>
      </c>
      <c r="D13" s="9" t="s">
        <v>17</v>
      </c>
    </row>
    <row r="14" ht="24" customHeight="1" spans="2:2" x14ac:dyDescent="0.25">
      <c r="B14" s="5" t="s">
        <v>18</v>
      </c>
    </row>
    <row r="15" ht="20" customHeight="1" spans="2:4" x14ac:dyDescent="0.25">
      <c r="B15" s="6" t="s">
        <v>19</v>
      </c>
      <c r="C15" s="12">
        <f>COUNTA('Kontrol Listesi'!$C$6:$C$55)-COUNTIF('Kontrol Listesi'!$G$6:$G$55,"Gerek Yok")</f>
      </c>
    </row>
    <row r="16" ht="20" customHeight="1" spans="2:4" x14ac:dyDescent="0.25">
      <c r="B16" s="6" t="s">
        <v>20</v>
      </c>
      <c r="C16" s="12">
        <f>COUNTIF('Kontrol Listesi'!$G$6:$G$55,"Tamamlandı")</f>
      </c>
    </row>
    <row r="17" ht="20" customHeight="1" spans="2:4" x14ac:dyDescent="0.25">
      <c r="B17" s="6" t="s">
        <v>21</v>
      </c>
      <c r="C17" s="12">
        <f>COUNTIF('Kontrol Listesi'!$G$6:$G$55,"Devam Ediyor")</f>
      </c>
    </row>
    <row r="18" ht="20" customHeight="1" spans="2:4" x14ac:dyDescent="0.25">
      <c r="B18" s="6" t="s">
        <v>22</v>
      </c>
      <c r="C18" s="12">
        <f>COUNTIF('Kontrol Listesi'!$G$6:$G$55,"Bekliyor")</f>
      </c>
    </row>
    <row r="19" ht="20" customHeight="1" spans="2:4" x14ac:dyDescent="0.25">
      <c r="B19" s="6" t="s">
        <v>23</v>
      </c>
      <c r="C19" s="12">
        <f>COUNTIF('Kontrol Listesi'!$I$6:$I$55,"Gecikti")</f>
      </c>
      <c r="D19" s="9" t="s">
        <v>24</v>
      </c>
    </row>
    <row r="20" ht="20" customHeight="1" spans="2:4" x14ac:dyDescent="0.25">
      <c r="B20" s="6" t="s">
        <v>25</v>
      </c>
      <c r="C20" s="13">
        <f>IF(C15=0,0,C16/C15)</f>
      </c>
    </row>
    <row r="21" ht="24" customHeight="1" spans="2:2" x14ac:dyDescent="0.25">
      <c r="B21" s="5" t="s">
        <v>26</v>
      </c>
    </row>
    <row r="22" ht="20" customHeight="1" spans="2:4" x14ac:dyDescent="0.25">
      <c r="B22" s="6" t="s">
        <v>27</v>
      </c>
      <c r="C22" s="13">
        <f>IFERROR(COUNTIFS('Kontrol Listesi'!$B$6:$B$55,"İşe Başlamadan Önce",'Kontrol Listesi'!$G$6:$G$55,"Tamamlandı")/(COUNTIF('Kontrol Listesi'!$B$6:$B$55,"İşe Başlamadan Önce")-COUNTIFS('Kontrol Listesi'!$B$6:$B$55,"İşe Başlamadan Önce",'Kontrol Listesi'!$G$6:$G$55,"Gerek Yok")),0)</f>
      </c>
    </row>
    <row r="23" ht="20" customHeight="1" spans="2:4" x14ac:dyDescent="0.25">
      <c r="B23" s="6" t="s">
        <v>28</v>
      </c>
      <c r="C23" s="13">
        <f>IFERROR(COUNTIFS('Kontrol Listesi'!$B$6:$B$55,"İlk Gün",'Kontrol Listesi'!$G$6:$G$55,"Tamamlandı")/(COUNTIF('Kontrol Listesi'!$B$6:$B$55,"İlk Gün")-COUNTIFS('Kontrol Listesi'!$B$6:$B$55,"İlk Gün",'Kontrol Listesi'!$G$6:$G$55,"Gerek Yok")),0)</f>
      </c>
    </row>
    <row r="24" ht="20" customHeight="1" spans="2:4" x14ac:dyDescent="0.25">
      <c r="B24" s="6" t="s">
        <v>29</v>
      </c>
      <c r="C24" s="13">
        <f>IFERROR(COUNTIFS('Kontrol Listesi'!$B$6:$B$55,"İlk Hafta",'Kontrol Listesi'!$G$6:$G$55,"Tamamlandı")/(COUNTIF('Kontrol Listesi'!$B$6:$B$55,"İlk Hafta")-COUNTIFS('Kontrol Listesi'!$B$6:$B$55,"İlk Hafta",'Kontrol Listesi'!$G$6:$G$55,"Gerek Yok")),0)</f>
      </c>
    </row>
    <row r="25" ht="20" customHeight="1" spans="2:4" x14ac:dyDescent="0.25">
      <c r="B25" s="6" t="s">
        <v>30</v>
      </c>
      <c r="C25" s="13">
        <f>IFERROR(COUNTIFS('Kontrol Listesi'!$B$6:$B$55,"İlk 30 Gün",'Kontrol Listesi'!$G$6:$G$55,"Tamamlandı")/(COUNTIF('Kontrol Listesi'!$B$6:$B$55,"İlk 30 Gün")-COUNTIFS('Kontrol Listesi'!$B$6:$B$55,"İlk 30 Gün",'Kontrol Listesi'!$G$6:$G$55,"Gerek Yok")),0)</f>
      </c>
    </row>
    <row r="26" ht="20" customHeight="1" spans="2:4" x14ac:dyDescent="0.25">
      <c r="B26" s="6" t="s">
        <v>31</v>
      </c>
      <c r="C26" s="13">
        <f>IFERROR(COUNTIFS('Kontrol Listesi'!$B$6:$B$55,"31-60. Gün",'Kontrol Listesi'!$G$6:$G$55,"Tamamlandı")/(COUNTIF('Kontrol Listesi'!$B$6:$B$55,"31-60. Gün")-COUNTIFS('Kontrol Listesi'!$B$6:$B$55,"31-60. Gün",'Kontrol Listesi'!$G$6:$G$55,"Gerek Yok")),0)</f>
      </c>
    </row>
    <row r="27" ht="20" customHeight="1" spans="2:4" x14ac:dyDescent="0.25">
      <c r="B27" s="6" t="s">
        <v>32</v>
      </c>
      <c r="C27" s="13">
        <f>IFERROR(COUNTIFS('Kontrol Listesi'!$B$6:$B$55,"61-90. Gün",'Kontrol Listesi'!$G$6:$G$55,"Tamamlandı")/(COUNTIF('Kontrol Listesi'!$B$6:$B$55,"61-90. Gün")-COUNTIFS('Kontrol Listesi'!$B$6:$B$55,"61-90. Gün",'Kontrol Listesi'!$G$6:$G$55,"Gerek Yok")),0)</f>
      </c>
    </row>
    <row r="28" ht="24" customHeight="1" spans="2:2" x14ac:dyDescent="0.25">
      <c r="B28" s="5" t="s">
        <v>33</v>
      </c>
    </row>
    <row r="29" ht="20" customHeight="1" spans="2:4" x14ac:dyDescent="0.25">
      <c r="B29" s="6" t="s">
        <v>34</v>
      </c>
      <c r="C29" s="7" t="s">
        <v>5</v>
      </c>
    </row>
    <row r="30" ht="20" customHeight="1" spans="2:4" x14ac:dyDescent="0.25">
      <c r="B30" s="6" t="s">
        <v>35</v>
      </c>
      <c r="C30" s="7" t="s">
        <v>36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20" customWidth="1"/>
    <col min="3" max="3" width="58" customWidth="1"/>
    <col min="4" max="4" width="14" customWidth="1"/>
    <col min="5" max="5" width="8" customWidth="1"/>
    <col min="6" max="6" width="13" customWidth="1"/>
    <col min="7" max="7" width="15" customWidth="1"/>
    <col min="8" max="8" width="13" customWidth="1"/>
    <col min="9" max="9" width="12" customWidth="1"/>
    <col min="10" max="10" width="30" customWidth="1"/>
  </cols>
  <sheetData>
    <row r="1" ht="34" customHeight="1" spans="2:2" x14ac:dyDescent="0.25">
      <c r="B1" s="1" t="s">
        <v>37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 x14ac:dyDescent="0.25">
      <c r="A5" s="14" t="s">
        <v>38</v>
      </c>
      <c r="B5" s="14" t="s">
        <v>39</v>
      </c>
      <c r="C5" s="14" t="s">
        <v>40</v>
      </c>
      <c r="D5" s="14" t="s">
        <v>41</v>
      </c>
      <c r="E5" s="14" t="s">
        <v>42</v>
      </c>
      <c r="F5" s="14" t="s">
        <v>43</v>
      </c>
      <c r="G5" s="14" t="s">
        <v>44</v>
      </c>
      <c r="H5" s="14" t="s">
        <v>45</v>
      </c>
      <c r="I5" s="14" t="s">
        <v>46</v>
      </c>
      <c r="J5" s="14" t="s">
        <v>47</v>
      </c>
    </row>
    <row r="6" ht="18" customHeight="1" spans="1:10" x14ac:dyDescent="0.25">
      <c r="A6" s="15">
        <v>1</v>
      </c>
      <c r="B6" s="16" t="s">
        <v>27</v>
      </c>
      <c r="C6" s="17" t="s">
        <v>48</v>
      </c>
      <c r="D6" s="16" t="s">
        <v>49</v>
      </c>
      <c r="E6" s="18">
        <v>-10</v>
      </c>
      <c r="F6" s="19">
        <f>IF(OR(C6="",E6="",'Özet'!$C$11=""),"",'Özet'!$C$11+E6)</f>
      </c>
      <c r="G6" s="16" t="s">
        <v>50</v>
      </c>
      <c r="H6" s="20"/>
      <c r="I6" s="21">
        <f>IF(OR(C6="",F6="",G6="Tamamlandı",G6="Gerek Yok"),"",IF(F6&lt;TODAY(),"Gecikti","Süresi var"))</f>
      </c>
      <c r="J6" s="17"/>
    </row>
    <row r="7" ht="18" customHeight="1" spans="1:10" x14ac:dyDescent="0.25">
      <c r="A7" s="15">
        <v>2</v>
      </c>
      <c r="B7" s="16" t="s">
        <v>27</v>
      </c>
      <c r="C7" s="17" t="s">
        <v>51</v>
      </c>
      <c r="D7" s="16" t="s">
        <v>49</v>
      </c>
      <c r="E7" s="18">
        <v>-10</v>
      </c>
      <c r="F7" s="19">
        <f>IF(OR(C7="",E7="",'Özet'!$C$11=""),"",'Özet'!$C$11+E7)</f>
      </c>
      <c r="G7" s="16" t="s">
        <v>50</v>
      </c>
      <c r="H7" s="20"/>
      <c r="I7" s="21">
        <f>IF(OR(C7="",F7="",G7="Tamamlandı",G7="Gerek Yok"),"",IF(F7&lt;TODAY(),"Gecikti","Süresi var"))</f>
      </c>
      <c r="J7" s="17"/>
    </row>
    <row r="8" ht="18" customHeight="1" spans="1:10" x14ac:dyDescent="0.25">
      <c r="A8" s="15">
        <v>3</v>
      </c>
      <c r="B8" s="16" t="s">
        <v>27</v>
      </c>
      <c r="C8" s="17" t="s">
        <v>52</v>
      </c>
      <c r="D8" s="16" t="s">
        <v>49</v>
      </c>
      <c r="E8" s="18">
        <v>-7</v>
      </c>
      <c r="F8" s="19">
        <f>IF(OR(C8="",E8="",'Özet'!$C$11=""),"",'Özet'!$C$11+E8)</f>
      </c>
      <c r="G8" s="16" t="s">
        <v>50</v>
      </c>
      <c r="H8" s="20"/>
      <c r="I8" s="21">
        <f>IF(OR(C8="",F8="",G8="Tamamlandı",G8="Gerek Yok"),"",IF(F8&lt;TODAY(),"Gecikti","Süresi var"))</f>
      </c>
      <c r="J8" s="17"/>
    </row>
    <row r="9" ht="18" customHeight="1" spans="1:10" x14ac:dyDescent="0.25">
      <c r="A9" s="15">
        <v>4</v>
      </c>
      <c r="B9" s="16" t="s">
        <v>27</v>
      </c>
      <c r="C9" s="17" t="s">
        <v>53</v>
      </c>
      <c r="D9" s="16" t="s">
        <v>10</v>
      </c>
      <c r="E9" s="18">
        <v>-7</v>
      </c>
      <c r="F9" s="19">
        <f>IF(OR(C9="",E9="",'Özet'!$C$11=""),"",'Özet'!$C$11+E9)</f>
      </c>
      <c r="G9" s="16" t="s">
        <v>50</v>
      </c>
      <c r="H9" s="20"/>
      <c r="I9" s="21">
        <f>IF(OR(C9="",F9="",G9="Tamamlandı",G9="Gerek Yok"),"",IF(F9&lt;TODAY(),"Gecikti","Süresi var"))</f>
      </c>
      <c r="J9" s="17"/>
    </row>
    <row r="10" ht="18" customHeight="1" spans="1:10" x14ac:dyDescent="0.25">
      <c r="A10" s="15">
        <v>5</v>
      </c>
      <c r="B10" s="16" t="s">
        <v>27</v>
      </c>
      <c r="C10" s="17" t="s">
        <v>54</v>
      </c>
      <c r="D10" s="16" t="s">
        <v>55</v>
      </c>
      <c r="E10" s="18">
        <v>-5</v>
      </c>
      <c r="F10" s="19">
        <f>IF(OR(C10="",E10="",'Özet'!$C$11=""),"",'Özet'!$C$11+E10)</f>
      </c>
      <c r="G10" s="16" t="s">
        <v>50</v>
      </c>
      <c r="H10" s="20"/>
      <c r="I10" s="21">
        <f>IF(OR(C10="",F10="",G10="Tamamlandı",G10="Gerek Yok"),"",IF(F10&lt;TODAY(),"Gecikti","Süresi var"))</f>
      </c>
      <c r="J10" s="17"/>
    </row>
    <row r="11" ht="18" customHeight="1" spans="1:10" x14ac:dyDescent="0.25">
      <c r="A11" s="15">
        <v>6</v>
      </c>
      <c r="B11" s="16" t="s">
        <v>27</v>
      </c>
      <c r="C11" s="17" t="s">
        <v>56</v>
      </c>
      <c r="D11" s="16" t="s">
        <v>57</v>
      </c>
      <c r="E11" s="18">
        <v>-5</v>
      </c>
      <c r="F11" s="19">
        <f>IF(OR(C11="",E11="",'Özet'!$C$11=""),"",'Özet'!$C$11+E11)</f>
      </c>
      <c r="G11" s="16" t="s">
        <v>50</v>
      </c>
      <c r="H11" s="20"/>
      <c r="I11" s="21">
        <f>IF(OR(C11="",F11="",G11="Tamamlandı",G11="Gerek Yok"),"",IF(F11&lt;TODAY(),"Gecikti","Süresi var"))</f>
      </c>
      <c r="J11" s="17"/>
    </row>
    <row r="12" ht="18" customHeight="1" spans="1:10" x14ac:dyDescent="0.25">
      <c r="A12" s="15">
        <v>7</v>
      </c>
      <c r="B12" s="16" t="s">
        <v>27</v>
      </c>
      <c r="C12" s="17" t="s">
        <v>58</v>
      </c>
      <c r="D12" s="16" t="s">
        <v>57</v>
      </c>
      <c r="E12" s="18">
        <v>-3</v>
      </c>
      <c r="F12" s="19">
        <f>IF(OR(C12="",E12="",'Özet'!$C$11=""),"",'Özet'!$C$11+E12)</f>
      </c>
      <c r="G12" s="16" t="s">
        <v>50</v>
      </c>
      <c r="H12" s="20"/>
      <c r="I12" s="21">
        <f>IF(OR(C12="",F12="",G12="Tamamlandı",G12="Gerek Yok"),"",IF(F12&lt;TODAY(),"Gecikti","Süresi var"))</f>
      </c>
      <c r="J12" s="17"/>
    </row>
    <row r="13" ht="18" customHeight="1" spans="1:10" x14ac:dyDescent="0.25">
      <c r="A13" s="15">
        <v>8</v>
      </c>
      <c r="B13" s="16" t="s">
        <v>27</v>
      </c>
      <c r="C13" s="17" t="s">
        <v>59</v>
      </c>
      <c r="D13" s="16" t="s">
        <v>49</v>
      </c>
      <c r="E13" s="18">
        <v>-3</v>
      </c>
      <c r="F13" s="19">
        <f>IF(OR(C13="",E13="",'Özet'!$C$11=""),"",'Özet'!$C$11+E13)</f>
      </c>
      <c r="G13" s="16" t="s">
        <v>50</v>
      </c>
      <c r="H13" s="20"/>
      <c r="I13" s="21">
        <f>IF(OR(C13="",F13="",G13="Tamamlandı",G13="Gerek Yok"),"",IF(F13&lt;TODAY(),"Gecikti","Süresi var"))</f>
      </c>
      <c r="J13" s="17"/>
    </row>
    <row r="14" ht="18" customHeight="1" spans="1:10" x14ac:dyDescent="0.25">
      <c r="A14" s="15">
        <v>9</v>
      </c>
      <c r="B14" s="16" t="s">
        <v>27</v>
      </c>
      <c r="C14" s="17" t="s">
        <v>60</v>
      </c>
      <c r="D14" s="16" t="s">
        <v>49</v>
      </c>
      <c r="E14" s="18">
        <v>-2</v>
      </c>
      <c r="F14" s="19">
        <f>IF(OR(C14="",E14="",'Özet'!$C$11=""),"",'Özet'!$C$11+E14)</f>
      </c>
      <c r="G14" s="16" t="s">
        <v>50</v>
      </c>
      <c r="H14" s="20"/>
      <c r="I14" s="21">
        <f>IF(OR(C14="",F14="",G14="Tamamlandı",G14="Gerek Yok"),"",IF(F14&lt;TODAY(),"Gecikti","Süresi var"))</f>
      </c>
      <c r="J14" s="17"/>
    </row>
    <row r="15" ht="18" customHeight="1" spans="1:10" x14ac:dyDescent="0.25">
      <c r="A15" s="15">
        <v>10</v>
      </c>
      <c r="B15" s="16" t="s">
        <v>27</v>
      </c>
      <c r="C15" s="17" t="s">
        <v>61</v>
      </c>
      <c r="D15" s="16" t="s">
        <v>10</v>
      </c>
      <c r="E15" s="18">
        <v>-2</v>
      </c>
      <c r="F15" s="19">
        <f>IF(OR(C15="",E15="",'Özet'!$C$11=""),"",'Özet'!$C$11+E15)</f>
      </c>
      <c r="G15" s="16" t="s">
        <v>50</v>
      </c>
      <c r="H15" s="20"/>
      <c r="I15" s="21">
        <f>IF(OR(C15="",F15="",G15="Tamamlandı",G15="Gerek Yok"),"",IF(F15&lt;TODAY(),"Gecikti","Süresi var"))</f>
      </c>
      <c r="J15" s="17"/>
    </row>
    <row r="16" ht="18" customHeight="1" spans="1:10" x14ac:dyDescent="0.25">
      <c r="A16" s="15">
        <v>11</v>
      </c>
      <c r="B16" s="16" t="s">
        <v>28</v>
      </c>
      <c r="C16" s="17" t="s">
        <v>62</v>
      </c>
      <c r="D16" s="16" t="s">
        <v>49</v>
      </c>
      <c r="E16" s="18">
        <v>0</v>
      </c>
      <c r="F16" s="19">
        <f>IF(OR(C16="",E16="",'Özet'!$C$11=""),"",'Özet'!$C$11+E16)</f>
      </c>
      <c r="G16" s="16" t="s">
        <v>50</v>
      </c>
      <c r="H16" s="20"/>
      <c r="I16" s="21">
        <f>IF(OR(C16="",F16="",G16="Tamamlandı",G16="Gerek Yok"),"",IF(F16&lt;TODAY(),"Gecikti","Süresi var"))</f>
      </c>
      <c r="J16" s="17"/>
    </row>
    <row r="17" ht="18" customHeight="1" spans="1:10" x14ac:dyDescent="0.25">
      <c r="A17" s="15">
        <v>12</v>
      </c>
      <c r="B17" s="16" t="s">
        <v>28</v>
      </c>
      <c r="C17" s="17" t="s">
        <v>63</v>
      </c>
      <c r="D17" s="16" t="s">
        <v>64</v>
      </c>
      <c r="E17" s="18">
        <v>0</v>
      </c>
      <c r="F17" s="19">
        <f>IF(OR(C17="",E17="",'Özet'!$C$11=""),"",'Özet'!$C$11+E17)</f>
      </c>
      <c r="G17" s="16" t="s">
        <v>50</v>
      </c>
      <c r="H17" s="20"/>
      <c r="I17" s="21">
        <f>IF(OR(C17="",F17="",G17="Tamamlandı",G17="Gerek Yok"),"",IF(F17&lt;TODAY(),"Gecikti","Süresi var"))</f>
      </c>
      <c r="J17" s="17"/>
    </row>
    <row r="18" ht="18" customHeight="1" spans="1:10" x14ac:dyDescent="0.25">
      <c r="A18" s="15">
        <v>13</v>
      </c>
      <c r="B18" s="16" t="s">
        <v>28</v>
      </c>
      <c r="C18" s="17" t="s">
        <v>65</v>
      </c>
      <c r="D18" s="16" t="s">
        <v>55</v>
      </c>
      <c r="E18" s="18">
        <v>0</v>
      </c>
      <c r="F18" s="19">
        <f>IF(OR(C18="",E18="",'Özet'!$C$11=""),"",'Özet'!$C$11+E18)</f>
      </c>
      <c r="G18" s="16" t="s">
        <v>50</v>
      </c>
      <c r="H18" s="20"/>
      <c r="I18" s="21">
        <f>IF(OR(C18="",F18="",G18="Tamamlandı",G18="Gerek Yok"),"",IF(F18&lt;TODAY(),"Gecikti","Süresi var"))</f>
      </c>
      <c r="J18" s="17"/>
    </row>
    <row r="19" ht="18" customHeight="1" spans="1:10" x14ac:dyDescent="0.25">
      <c r="A19" s="15">
        <v>14</v>
      </c>
      <c r="B19" s="16" t="s">
        <v>28</v>
      </c>
      <c r="C19" s="17" t="s">
        <v>66</v>
      </c>
      <c r="D19" s="16" t="s">
        <v>49</v>
      </c>
      <c r="E19" s="18">
        <v>0</v>
      </c>
      <c r="F19" s="19">
        <f>IF(OR(C19="",E19="",'Özet'!$C$11=""),"",'Özet'!$C$11+E19)</f>
      </c>
      <c r="G19" s="16" t="s">
        <v>50</v>
      </c>
      <c r="H19" s="20"/>
      <c r="I19" s="21">
        <f>IF(OR(C19="",F19="",G19="Tamamlandı",G19="Gerek Yok"),"",IF(F19&lt;TODAY(),"Gecikti","Süresi var"))</f>
      </c>
      <c r="J19" s="17"/>
    </row>
    <row r="20" ht="18" customHeight="1" spans="1:10" x14ac:dyDescent="0.25">
      <c r="A20" s="15">
        <v>15</v>
      </c>
      <c r="B20" s="16" t="s">
        <v>28</v>
      </c>
      <c r="C20" s="17" t="s">
        <v>67</v>
      </c>
      <c r="D20" s="16" t="s">
        <v>10</v>
      </c>
      <c r="E20" s="18">
        <v>0</v>
      </c>
      <c r="F20" s="19">
        <f>IF(OR(C20="",E20="",'Özet'!$C$11=""),"",'Özet'!$C$11+E20)</f>
      </c>
      <c r="G20" s="16" t="s">
        <v>50</v>
      </c>
      <c r="H20" s="20"/>
      <c r="I20" s="21">
        <f>IF(OR(C20="",F20="",G20="Tamamlandı",G20="Gerek Yok"),"",IF(F20&lt;TODAY(),"Gecikti","Süresi var"))</f>
      </c>
      <c r="J20" s="17"/>
    </row>
    <row r="21" ht="18" customHeight="1" spans="1:10" x14ac:dyDescent="0.25">
      <c r="A21" s="15">
        <v>16</v>
      </c>
      <c r="B21" s="16" t="s">
        <v>28</v>
      </c>
      <c r="C21" s="17" t="s">
        <v>68</v>
      </c>
      <c r="D21" s="16" t="s">
        <v>69</v>
      </c>
      <c r="E21" s="18">
        <v>0</v>
      </c>
      <c r="F21" s="19">
        <f>IF(OR(C21="",E21="",'Özet'!$C$11=""),"",'Özet'!$C$11+E21)</f>
      </c>
      <c r="G21" s="16" t="s">
        <v>50</v>
      </c>
      <c r="H21" s="20"/>
      <c r="I21" s="21">
        <f>IF(OR(C21="",F21="",G21="Tamamlandı",G21="Gerek Yok"),"",IF(F21&lt;TODAY(),"Gecikti","Süresi var"))</f>
      </c>
      <c r="J21" s="17"/>
    </row>
    <row r="22" ht="18" customHeight="1" spans="1:10" x14ac:dyDescent="0.25">
      <c r="A22" s="15">
        <v>17</v>
      </c>
      <c r="B22" s="16" t="s">
        <v>29</v>
      </c>
      <c r="C22" s="17" t="s">
        <v>70</v>
      </c>
      <c r="D22" s="16" t="s">
        <v>71</v>
      </c>
      <c r="E22" s="18">
        <v>2</v>
      </c>
      <c r="F22" s="19">
        <f>IF(OR(C22="",E22="",'Özet'!$C$11=""),"",'Özet'!$C$11+E22)</f>
      </c>
      <c r="G22" s="16" t="s">
        <v>50</v>
      </c>
      <c r="H22" s="20"/>
      <c r="I22" s="21">
        <f>IF(OR(C22="",F22="",G22="Tamamlandı",G22="Gerek Yok"),"",IF(F22&lt;TODAY(),"Gecikti","Süresi var"))</f>
      </c>
      <c r="J22" s="17"/>
    </row>
    <row r="23" ht="18" customHeight="1" spans="1:10" x14ac:dyDescent="0.25">
      <c r="A23" s="15">
        <v>18</v>
      </c>
      <c r="B23" s="16" t="s">
        <v>29</v>
      </c>
      <c r="C23" s="17" t="s">
        <v>72</v>
      </c>
      <c r="D23" s="16" t="s">
        <v>69</v>
      </c>
      <c r="E23" s="18">
        <v>3</v>
      </c>
      <c r="F23" s="19">
        <f>IF(OR(C23="",E23="",'Özet'!$C$11=""),"",'Özet'!$C$11+E23)</f>
      </c>
      <c r="G23" s="16" t="s">
        <v>50</v>
      </c>
      <c r="H23" s="20"/>
      <c r="I23" s="21">
        <f>IF(OR(C23="",F23="",G23="Tamamlandı",G23="Gerek Yok"),"",IF(F23&lt;TODAY(),"Gecikti","Süresi var"))</f>
      </c>
      <c r="J23" s="17"/>
    </row>
    <row r="24" ht="18" customHeight="1" spans="1:10" x14ac:dyDescent="0.25">
      <c r="A24" s="15">
        <v>19</v>
      </c>
      <c r="B24" s="16" t="s">
        <v>29</v>
      </c>
      <c r="C24" s="17" t="s">
        <v>73</v>
      </c>
      <c r="D24" s="16" t="s">
        <v>10</v>
      </c>
      <c r="E24" s="18">
        <v>3</v>
      </c>
      <c r="F24" s="19">
        <f>IF(OR(C24="",E24="",'Özet'!$C$11=""),"",'Özet'!$C$11+E24)</f>
      </c>
      <c r="G24" s="16" t="s">
        <v>50</v>
      </c>
      <c r="H24" s="20"/>
      <c r="I24" s="21">
        <f>IF(OR(C24="",F24="",G24="Tamamlandı",G24="Gerek Yok"),"",IF(F24&lt;TODAY(),"Gecikti","Süresi var"))</f>
      </c>
      <c r="J24" s="17"/>
    </row>
    <row r="25" ht="18" customHeight="1" spans="1:10" x14ac:dyDescent="0.25">
      <c r="A25" s="15">
        <v>20</v>
      </c>
      <c r="B25" s="16" t="s">
        <v>29</v>
      </c>
      <c r="C25" s="17" t="s">
        <v>74</v>
      </c>
      <c r="D25" s="16" t="s">
        <v>10</v>
      </c>
      <c r="E25" s="18">
        <v>4</v>
      </c>
      <c r="F25" s="19">
        <f>IF(OR(C25="",E25="",'Özet'!$C$11=""),"",'Özet'!$C$11+E25)</f>
      </c>
      <c r="G25" s="16" t="s">
        <v>50</v>
      </c>
      <c r="H25" s="20"/>
      <c r="I25" s="21">
        <f>IF(OR(C25="",F25="",G25="Tamamlandı",G25="Gerek Yok"),"",IF(F25&lt;TODAY(),"Gecikti","Süresi var"))</f>
      </c>
      <c r="J25" s="17"/>
    </row>
    <row r="26" ht="18" customHeight="1" spans="1:10" x14ac:dyDescent="0.25">
      <c r="A26" s="15">
        <v>21</v>
      </c>
      <c r="B26" s="16" t="s">
        <v>29</v>
      </c>
      <c r="C26" s="17" t="s">
        <v>75</v>
      </c>
      <c r="D26" s="16" t="s">
        <v>10</v>
      </c>
      <c r="E26" s="18">
        <v>4</v>
      </c>
      <c r="F26" s="19">
        <f>IF(OR(C26="",E26="",'Özet'!$C$11=""),"",'Özet'!$C$11+E26)</f>
      </c>
      <c r="G26" s="16" t="s">
        <v>50</v>
      </c>
      <c r="H26" s="20"/>
      <c r="I26" s="21">
        <f>IF(OR(C26="",F26="",G26="Tamamlandı",G26="Gerek Yok"),"",IF(F26&lt;TODAY(),"Gecikti","Süresi var"))</f>
      </c>
      <c r="J26" s="17"/>
    </row>
    <row r="27" ht="18" customHeight="1" spans="1:10" x14ac:dyDescent="0.25">
      <c r="A27" s="15">
        <v>22</v>
      </c>
      <c r="B27" s="16" t="s">
        <v>30</v>
      </c>
      <c r="C27" s="17" t="s">
        <v>76</v>
      </c>
      <c r="D27" s="16" t="s">
        <v>10</v>
      </c>
      <c r="E27" s="18">
        <v>7</v>
      </c>
      <c r="F27" s="19">
        <f>IF(OR(C27="",E27="",'Özet'!$C$11=""),"",'Özet'!$C$11+E27)</f>
      </c>
      <c r="G27" s="16" t="s">
        <v>50</v>
      </c>
      <c r="H27" s="20"/>
      <c r="I27" s="21">
        <f>IF(OR(C27="",F27="",G27="Tamamlandı",G27="Gerek Yok"),"",IF(F27&lt;TODAY(),"Gecikti","Süresi var"))</f>
      </c>
      <c r="J27" s="17"/>
    </row>
    <row r="28" ht="18" customHeight="1" spans="1:10" x14ac:dyDescent="0.25">
      <c r="A28" s="15">
        <v>23</v>
      </c>
      <c r="B28" s="16" t="s">
        <v>30</v>
      </c>
      <c r="C28" s="17" t="s">
        <v>77</v>
      </c>
      <c r="D28" s="16" t="s">
        <v>69</v>
      </c>
      <c r="E28" s="18">
        <v>14</v>
      </c>
      <c r="F28" s="19">
        <f>IF(OR(C28="",E28="",'Özet'!$C$11=""),"",'Özet'!$C$11+E28)</f>
      </c>
      <c r="G28" s="16" t="s">
        <v>50</v>
      </c>
      <c r="H28" s="20"/>
      <c r="I28" s="21">
        <f>IF(OR(C28="",F28="",G28="Tamamlandı",G28="Gerek Yok"),"",IF(F28&lt;TODAY(),"Gecikti","Süresi var"))</f>
      </c>
      <c r="J28" s="17"/>
    </row>
    <row r="29" ht="18" customHeight="1" spans="1:10" x14ac:dyDescent="0.25">
      <c r="A29" s="15">
        <v>24</v>
      </c>
      <c r="B29" s="16" t="s">
        <v>30</v>
      </c>
      <c r="C29" s="17" t="s">
        <v>78</v>
      </c>
      <c r="D29" s="16" t="s">
        <v>69</v>
      </c>
      <c r="E29" s="18">
        <v>21</v>
      </c>
      <c r="F29" s="19">
        <f>IF(OR(C29="",E29="",'Özet'!$C$11=""),"",'Özet'!$C$11+E29)</f>
      </c>
      <c r="G29" s="16" t="s">
        <v>50</v>
      </c>
      <c r="H29" s="20"/>
      <c r="I29" s="21">
        <f>IF(OR(C29="",F29="",G29="Tamamlandı",G29="Gerek Yok"),"",IF(F29&lt;TODAY(),"Gecikti","Süresi var"))</f>
      </c>
      <c r="J29" s="17"/>
    </row>
    <row r="30" ht="18" customHeight="1" spans="1:10" x14ac:dyDescent="0.25">
      <c r="A30" s="15">
        <v>25</v>
      </c>
      <c r="B30" s="16" t="s">
        <v>30</v>
      </c>
      <c r="C30" s="17" t="s">
        <v>79</v>
      </c>
      <c r="D30" s="16" t="s">
        <v>10</v>
      </c>
      <c r="E30" s="18">
        <v>30</v>
      </c>
      <c r="F30" s="19">
        <f>IF(OR(C30="",E30="",'Özet'!$C$11=""),"",'Özet'!$C$11+E30)</f>
      </c>
      <c r="G30" s="16" t="s">
        <v>50</v>
      </c>
      <c r="H30" s="20"/>
      <c r="I30" s="21">
        <f>IF(OR(C30="",F30="",G30="Tamamlandı",G30="Gerek Yok"),"",IF(F30&lt;TODAY(),"Gecikti","Süresi var"))</f>
      </c>
      <c r="J30" s="17"/>
    </row>
    <row r="31" ht="18" customHeight="1" spans="1:10" x14ac:dyDescent="0.25">
      <c r="A31" s="15">
        <v>26</v>
      </c>
      <c r="B31" s="16" t="s">
        <v>30</v>
      </c>
      <c r="C31" s="17" t="s">
        <v>80</v>
      </c>
      <c r="D31" s="16" t="s">
        <v>49</v>
      </c>
      <c r="E31" s="18">
        <v>30</v>
      </c>
      <c r="F31" s="19">
        <f>IF(OR(C31="",E31="",'Özet'!$C$11=""),"",'Özet'!$C$11+E31)</f>
      </c>
      <c r="G31" s="16" t="s">
        <v>50</v>
      </c>
      <c r="H31" s="20"/>
      <c r="I31" s="21">
        <f>IF(OR(C31="",F31="",G31="Tamamlandı",G31="Gerek Yok"),"",IF(F31&lt;TODAY(),"Gecikti","Süresi var"))</f>
      </c>
      <c r="J31" s="17"/>
    </row>
    <row r="32" ht="18" customHeight="1" spans="1:10" x14ac:dyDescent="0.25">
      <c r="A32" s="15">
        <v>27</v>
      </c>
      <c r="B32" s="16" t="s">
        <v>81</v>
      </c>
      <c r="C32" s="17" t="s">
        <v>82</v>
      </c>
      <c r="D32" s="16" t="s">
        <v>10</v>
      </c>
      <c r="E32" s="18">
        <v>35</v>
      </c>
      <c r="F32" s="19">
        <f>IF(OR(C32="",E32="",'Özet'!$C$11=""),"",'Özet'!$C$11+E32)</f>
      </c>
      <c r="G32" s="16" t="s">
        <v>50</v>
      </c>
      <c r="H32" s="20"/>
      <c r="I32" s="21">
        <f>IF(OR(C32="",F32="",G32="Tamamlandı",G32="Gerek Yok"),"",IF(F32&lt;TODAY(),"Gecikti","Süresi var"))</f>
      </c>
      <c r="J32" s="17"/>
    </row>
    <row r="33" ht="18" customHeight="1" spans="1:10" x14ac:dyDescent="0.25">
      <c r="A33" s="15">
        <v>28</v>
      </c>
      <c r="B33" s="16" t="s">
        <v>81</v>
      </c>
      <c r="C33" s="17" t="s">
        <v>83</v>
      </c>
      <c r="D33" s="16" t="s">
        <v>10</v>
      </c>
      <c r="E33" s="18">
        <v>40</v>
      </c>
      <c r="F33" s="19">
        <f>IF(OR(C33="",E33="",'Özet'!$C$11=""),"",'Özet'!$C$11+E33)</f>
      </c>
      <c r="G33" s="16" t="s">
        <v>50</v>
      </c>
      <c r="H33" s="20"/>
      <c r="I33" s="21">
        <f>IF(OR(C33="",F33="",G33="Tamamlandı",G33="Gerek Yok"),"",IF(F33&lt;TODAY(),"Gecikti","Süresi var"))</f>
      </c>
      <c r="J33" s="17"/>
    </row>
    <row r="34" ht="18" customHeight="1" spans="1:10" x14ac:dyDescent="0.25">
      <c r="A34" s="15">
        <v>29</v>
      </c>
      <c r="B34" s="16" t="s">
        <v>81</v>
      </c>
      <c r="C34" s="17" t="s">
        <v>84</v>
      </c>
      <c r="D34" s="16" t="s">
        <v>10</v>
      </c>
      <c r="E34" s="18">
        <v>50</v>
      </c>
      <c r="F34" s="19">
        <f>IF(OR(C34="",E34="",'Özet'!$C$11=""),"",'Özet'!$C$11+E34)</f>
      </c>
      <c r="G34" s="16" t="s">
        <v>50</v>
      </c>
      <c r="H34" s="20"/>
      <c r="I34" s="21">
        <f>IF(OR(C34="",F34="",G34="Tamamlandı",G34="Gerek Yok"),"",IF(F34&lt;TODAY(),"Gecikti","Süresi var"))</f>
      </c>
      <c r="J34" s="17"/>
    </row>
    <row r="35" ht="18" customHeight="1" spans="1:10" x14ac:dyDescent="0.25">
      <c r="A35" s="15">
        <v>30</v>
      </c>
      <c r="B35" s="16" t="s">
        <v>81</v>
      </c>
      <c r="C35" s="17" t="s">
        <v>85</v>
      </c>
      <c r="D35" s="16" t="s">
        <v>49</v>
      </c>
      <c r="E35" s="18">
        <v>55</v>
      </c>
      <c r="F35" s="19">
        <f>IF(OR(C35="",E35="",'Özet'!$C$11=""),"",'Özet'!$C$11+E35)</f>
      </c>
      <c r="G35" s="16" t="s">
        <v>50</v>
      </c>
      <c r="H35" s="20"/>
      <c r="I35" s="21">
        <f>IF(OR(C35="",F35="",G35="Tamamlandı",G35="Gerek Yok"),"",IF(F35&lt;TODAY(),"Gecikti","Süresi var"))</f>
      </c>
      <c r="J35" s="17"/>
    </row>
    <row r="36" ht="18" customHeight="1" spans="1:10" x14ac:dyDescent="0.25">
      <c r="A36" s="15">
        <v>31</v>
      </c>
      <c r="B36" s="16" t="s">
        <v>81</v>
      </c>
      <c r="C36" s="17" t="s">
        <v>86</v>
      </c>
      <c r="D36" s="16" t="s">
        <v>10</v>
      </c>
      <c r="E36" s="18">
        <v>60</v>
      </c>
      <c r="F36" s="19">
        <f>IF(OR(C36="",E36="",'Özet'!$C$11=""),"",'Özet'!$C$11+E36)</f>
      </c>
      <c r="G36" s="16" t="s">
        <v>50</v>
      </c>
      <c r="H36" s="20"/>
      <c r="I36" s="21">
        <f>IF(OR(C36="",F36="",G36="Tamamlandı",G36="Gerek Yok"),"",IF(F36&lt;TODAY(),"Gecikti","Süresi var"))</f>
      </c>
      <c r="J36" s="17"/>
    </row>
    <row r="37" ht="18" customHeight="1" spans="1:10" x14ac:dyDescent="0.25">
      <c r="A37" s="15">
        <v>32</v>
      </c>
      <c r="B37" s="16" t="s">
        <v>87</v>
      </c>
      <c r="C37" s="17" t="s">
        <v>88</v>
      </c>
      <c r="D37" s="16" t="s">
        <v>10</v>
      </c>
      <c r="E37" s="18">
        <v>85</v>
      </c>
      <c r="F37" s="19">
        <f>IF(OR(C37="",E37="",'Özet'!$C$11=""),"",'Özet'!$C$11+E37)</f>
      </c>
      <c r="G37" s="16" t="s">
        <v>50</v>
      </c>
      <c r="H37" s="20"/>
      <c r="I37" s="21">
        <f>IF(OR(C37="",F37="",G37="Tamamlandı",G37="Gerek Yok"),"",IF(F37&lt;TODAY(),"Gecikti","Süresi var"))</f>
      </c>
      <c r="J37" s="17"/>
    </row>
    <row r="38" ht="18" customHeight="1" spans="1:10" x14ac:dyDescent="0.25">
      <c r="A38" s="15">
        <v>33</v>
      </c>
      <c r="B38" s="16" t="s">
        <v>87</v>
      </c>
      <c r="C38" s="17" t="s">
        <v>89</v>
      </c>
      <c r="D38" s="16" t="s">
        <v>10</v>
      </c>
      <c r="E38" s="18">
        <v>90</v>
      </c>
      <c r="F38" s="19">
        <f>IF(OR(C38="",E38="",'Özet'!$C$11=""),"",'Özet'!$C$11+E38)</f>
      </c>
      <c r="G38" s="16" t="s">
        <v>50</v>
      </c>
      <c r="H38" s="20"/>
      <c r="I38" s="21">
        <f>IF(OR(C38="",F38="",G38="Tamamlandı",G38="Gerek Yok"),"",IF(F38&lt;TODAY(),"Gecikti","Süresi var"))</f>
      </c>
      <c r="J38" s="17"/>
    </row>
    <row r="39" ht="18" customHeight="1" spans="1:10" x14ac:dyDescent="0.25">
      <c r="A39" s="15">
        <v>34</v>
      </c>
      <c r="B39" s="16" t="s">
        <v>87</v>
      </c>
      <c r="C39" s="17" t="s">
        <v>90</v>
      </c>
      <c r="D39" s="16" t="s">
        <v>49</v>
      </c>
      <c r="E39" s="18">
        <v>90</v>
      </c>
      <c r="F39" s="19">
        <f>IF(OR(C39="",E39="",'Özet'!$C$11=""),"",'Özet'!$C$11+E39)</f>
      </c>
      <c r="G39" s="16" t="s">
        <v>50</v>
      </c>
      <c r="H39" s="20"/>
      <c r="I39" s="21">
        <f>IF(OR(C39="",F39="",G39="Tamamlandı",G39="Gerek Yok"),"",IF(F39&lt;TODAY(),"Gecikti","Süresi var"))</f>
      </c>
      <c r="J39" s="17"/>
    </row>
    <row r="40" ht="18" customHeight="1" spans="1:10" x14ac:dyDescent="0.25">
      <c r="A40" s="15">
        <v>35</v>
      </c>
      <c r="B40" s="16" t="s">
        <v>87</v>
      </c>
      <c r="C40" s="17" t="s">
        <v>91</v>
      </c>
      <c r="D40" s="16" t="s">
        <v>49</v>
      </c>
      <c r="E40" s="18">
        <v>90</v>
      </c>
      <c r="F40" s="19">
        <f>IF(OR(C40="",E40="",'Özet'!$C$11=""),"",'Özet'!$C$11+E40)</f>
      </c>
      <c r="G40" s="16" t="s">
        <v>50</v>
      </c>
      <c r="H40" s="20"/>
      <c r="I40" s="21">
        <f>IF(OR(C40="",F40="",G40="Tamamlandı",G40="Gerek Yok"),"",IF(F40&lt;TODAY(),"Gecikti","Süresi var"))</f>
      </c>
      <c r="J40" s="17"/>
    </row>
    <row r="41" ht="18" customHeight="1" spans="1:10" x14ac:dyDescent="0.25">
      <c r="A41" s="15">
        <v>36</v>
      </c>
      <c r="B41" s="16"/>
      <c r="C41" s="17"/>
      <c r="D41" s="16"/>
      <c r="E41" s="18"/>
      <c r="F41" s="19">
        <f>IF(OR(C41="",E41="",'Özet'!$C$11=""),"",'Özet'!$C$11+E41)</f>
      </c>
      <c r="G41" s="16"/>
      <c r="H41" s="20"/>
      <c r="I41" s="21">
        <f>IF(OR(C41="",F41="",G41="Tamamlandı",G41="Gerek Yok"),"",IF(F41&lt;TODAY(),"Gecikti","Süresi var"))</f>
      </c>
      <c r="J41" s="17"/>
    </row>
    <row r="42" ht="18" customHeight="1" spans="1:10" x14ac:dyDescent="0.25">
      <c r="A42" s="15">
        <v>37</v>
      </c>
      <c r="B42" s="16"/>
      <c r="C42" s="17"/>
      <c r="D42" s="16"/>
      <c r="E42" s="18"/>
      <c r="F42" s="19">
        <f>IF(OR(C42="",E42="",'Özet'!$C$11=""),"",'Özet'!$C$11+E42)</f>
      </c>
      <c r="G42" s="16"/>
      <c r="H42" s="20"/>
      <c r="I42" s="21">
        <f>IF(OR(C42="",F42="",G42="Tamamlandı",G42="Gerek Yok"),"",IF(F42&lt;TODAY(),"Gecikti","Süresi var"))</f>
      </c>
      <c r="J42" s="17"/>
    </row>
    <row r="43" ht="18" customHeight="1" spans="1:10" x14ac:dyDescent="0.25">
      <c r="A43" s="15">
        <v>38</v>
      </c>
      <c r="B43" s="16"/>
      <c r="C43" s="17"/>
      <c r="D43" s="16"/>
      <c r="E43" s="18"/>
      <c r="F43" s="19">
        <f>IF(OR(C43="",E43="",'Özet'!$C$11=""),"",'Özet'!$C$11+E43)</f>
      </c>
      <c r="G43" s="16"/>
      <c r="H43" s="20"/>
      <c r="I43" s="21">
        <f>IF(OR(C43="",F43="",G43="Tamamlandı",G43="Gerek Yok"),"",IF(F43&lt;TODAY(),"Gecikti","Süresi var"))</f>
      </c>
      <c r="J43" s="17"/>
    </row>
    <row r="44" ht="18" customHeight="1" spans="1:10" x14ac:dyDescent="0.25">
      <c r="A44" s="15">
        <v>39</v>
      </c>
      <c r="B44" s="16"/>
      <c r="C44" s="17"/>
      <c r="D44" s="16"/>
      <c r="E44" s="18"/>
      <c r="F44" s="19">
        <f>IF(OR(C44="",E44="",'Özet'!$C$11=""),"",'Özet'!$C$11+E44)</f>
      </c>
      <c r="G44" s="16"/>
      <c r="H44" s="20"/>
      <c r="I44" s="21">
        <f>IF(OR(C44="",F44="",G44="Tamamlandı",G44="Gerek Yok"),"",IF(F44&lt;TODAY(),"Gecikti","Süresi var"))</f>
      </c>
      <c r="J44" s="17"/>
    </row>
    <row r="45" ht="18" customHeight="1" spans="1:10" x14ac:dyDescent="0.25">
      <c r="A45" s="15">
        <v>40</v>
      </c>
      <c r="B45" s="16"/>
      <c r="C45" s="17"/>
      <c r="D45" s="16"/>
      <c r="E45" s="18"/>
      <c r="F45" s="19">
        <f>IF(OR(C45="",E45="",'Özet'!$C$11=""),"",'Özet'!$C$11+E45)</f>
      </c>
      <c r="G45" s="16"/>
      <c r="H45" s="20"/>
      <c r="I45" s="21">
        <f>IF(OR(C45="",F45="",G45="Tamamlandı",G45="Gerek Yok"),"",IF(F45&lt;TODAY(),"Gecikti","Süresi var"))</f>
      </c>
      <c r="J45" s="17"/>
    </row>
    <row r="46" ht="18" customHeight="1" spans="1:10" x14ac:dyDescent="0.25">
      <c r="A46" s="15">
        <v>41</v>
      </c>
      <c r="B46" s="16"/>
      <c r="C46" s="17"/>
      <c r="D46" s="16"/>
      <c r="E46" s="18"/>
      <c r="F46" s="19">
        <f>IF(OR(C46="",E46="",'Özet'!$C$11=""),"",'Özet'!$C$11+E46)</f>
      </c>
      <c r="G46" s="16"/>
      <c r="H46" s="20"/>
      <c r="I46" s="21">
        <f>IF(OR(C46="",F46="",G46="Tamamlandı",G46="Gerek Yok"),"",IF(F46&lt;TODAY(),"Gecikti","Süresi var"))</f>
      </c>
      <c r="J46" s="17"/>
    </row>
    <row r="47" ht="18" customHeight="1" spans="1:10" x14ac:dyDescent="0.25">
      <c r="A47" s="15">
        <v>42</v>
      </c>
      <c r="B47" s="16"/>
      <c r="C47" s="17"/>
      <c r="D47" s="16"/>
      <c r="E47" s="18"/>
      <c r="F47" s="19">
        <f>IF(OR(C47="",E47="",'Özet'!$C$11=""),"",'Özet'!$C$11+E47)</f>
      </c>
      <c r="G47" s="16"/>
      <c r="H47" s="20"/>
      <c r="I47" s="21">
        <f>IF(OR(C47="",F47="",G47="Tamamlandı",G47="Gerek Yok"),"",IF(F47&lt;TODAY(),"Gecikti","Süresi var"))</f>
      </c>
      <c r="J47" s="17"/>
    </row>
    <row r="48" ht="18" customHeight="1" spans="1:10" x14ac:dyDescent="0.25">
      <c r="A48" s="15">
        <v>43</v>
      </c>
      <c r="B48" s="16"/>
      <c r="C48" s="17"/>
      <c r="D48" s="16"/>
      <c r="E48" s="18"/>
      <c r="F48" s="19">
        <f>IF(OR(C48="",E48="",'Özet'!$C$11=""),"",'Özet'!$C$11+E48)</f>
      </c>
      <c r="G48" s="16"/>
      <c r="H48" s="20"/>
      <c r="I48" s="21">
        <f>IF(OR(C48="",F48="",G48="Tamamlandı",G48="Gerek Yok"),"",IF(F48&lt;TODAY(),"Gecikti","Süresi var"))</f>
      </c>
      <c r="J48" s="17"/>
    </row>
    <row r="49" ht="18" customHeight="1" spans="1:10" x14ac:dyDescent="0.25">
      <c r="A49" s="15">
        <v>44</v>
      </c>
      <c r="B49" s="16"/>
      <c r="C49" s="17"/>
      <c r="D49" s="16"/>
      <c r="E49" s="18"/>
      <c r="F49" s="19">
        <f>IF(OR(C49="",E49="",'Özet'!$C$11=""),"",'Özet'!$C$11+E49)</f>
      </c>
      <c r="G49" s="16"/>
      <c r="H49" s="20"/>
      <c r="I49" s="21">
        <f>IF(OR(C49="",F49="",G49="Tamamlandı",G49="Gerek Yok"),"",IF(F49&lt;TODAY(),"Gecikti","Süresi var"))</f>
      </c>
      <c r="J49" s="17"/>
    </row>
    <row r="50" ht="18" customHeight="1" spans="1:10" x14ac:dyDescent="0.25">
      <c r="A50" s="15">
        <v>45</v>
      </c>
      <c r="B50" s="16"/>
      <c r="C50" s="17"/>
      <c r="D50" s="16"/>
      <c r="E50" s="18"/>
      <c r="F50" s="19">
        <f>IF(OR(C50="",E50="",'Özet'!$C$11=""),"",'Özet'!$C$11+E50)</f>
      </c>
      <c r="G50" s="16"/>
      <c r="H50" s="20"/>
      <c r="I50" s="21">
        <f>IF(OR(C50="",F50="",G50="Tamamlandı",G50="Gerek Yok"),"",IF(F50&lt;TODAY(),"Gecikti","Süresi var"))</f>
      </c>
      <c r="J50" s="17"/>
    </row>
    <row r="51" ht="18" customHeight="1" spans="1:10" x14ac:dyDescent="0.25">
      <c r="A51" s="15">
        <v>46</v>
      </c>
      <c r="B51" s="16"/>
      <c r="C51" s="17"/>
      <c r="D51" s="16"/>
      <c r="E51" s="18"/>
      <c r="F51" s="19">
        <f>IF(OR(C51="",E51="",'Özet'!$C$11=""),"",'Özet'!$C$11+E51)</f>
      </c>
      <c r="G51" s="16"/>
      <c r="H51" s="20"/>
      <c r="I51" s="21">
        <f>IF(OR(C51="",F51="",G51="Tamamlandı",G51="Gerek Yok"),"",IF(F51&lt;TODAY(),"Gecikti","Süresi var"))</f>
      </c>
      <c r="J51" s="17"/>
    </row>
    <row r="52" ht="18" customHeight="1" spans="1:10" x14ac:dyDescent="0.25">
      <c r="A52" s="15">
        <v>47</v>
      </c>
      <c r="B52" s="16"/>
      <c r="C52" s="17"/>
      <c r="D52" s="16"/>
      <c r="E52" s="18"/>
      <c r="F52" s="19">
        <f>IF(OR(C52="",E52="",'Özet'!$C$11=""),"",'Özet'!$C$11+E52)</f>
      </c>
      <c r="G52" s="16"/>
      <c r="H52" s="20"/>
      <c r="I52" s="21">
        <f>IF(OR(C52="",F52="",G52="Tamamlandı",G52="Gerek Yok"),"",IF(F52&lt;TODAY(),"Gecikti","Süresi var"))</f>
      </c>
      <c r="J52" s="17"/>
    </row>
    <row r="53" ht="18" customHeight="1" spans="1:10" x14ac:dyDescent="0.25">
      <c r="A53" s="15">
        <v>48</v>
      </c>
      <c r="B53" s="16"/>
      <c r="C53" s="17"/>
      <c r="D53" s="16"/>
      <c r="E53" s="18"/>
      <c r="F53" s="19">
        <f>IF(OR(C53="",E53="",'Özet'!$C$11=""),"",'Özet'!$C$11+E53)</f>
      </c>
      <c r="G53" s="16"/>
      <c r="H53" s="20"/>
      <c r="I53" s="21">
        <f>IF(OR(C53="",F53="",G53="Tamamlandı",G53="Gerek Yok"),"",IF(F53&lt;TODAY(),"Gecikti","Süresi var"))</f>
      </c>
      <c r="J53" s="17"/>
    </row>
    <row r="54" ht="18" customHeight="1" spans="1:10" x14ac:dyDescent="0.25">
      <c r="A54" s="15">
        <v>49</v>
      </c>
      <c r="B54" s="16"/>
      <c r="C54" s="17"/>
      <c r="D54" s="16"/>
      <c r="E54" s="18"/>
      <c r="F54" s="19">
        <f>IF(OR(C54="",E54="",'Özet'!$C$11=""),"",'Özet'!$C$11+E54)</f>
      </c>
      <c r="G54" s="16"/>
      <c r="H54" s="20"/>
      <c r="I54" s="21">
        <f>IF(OR(C54="",F54="",G54="Tamamlandı",G54="Gerek Yok"),"",IF(F54&lt;TODAY(),"Gecikti","Süresi var"))</f>
      </c>
      <c r="J54" s="17"/>
    </row>
    <row r="55" ht="18" customHeight="1" spans="1:10" x14ac:dyDescent="0.25">
      <c r="A55" s="15">
        <v>50</v>
      </c>
      <c r="B55" s="16"/>
      <c r="C55" s="17"/>
      <c r="D55" s="16"/>
      <c r="E55" s="18"/>
      <c r="F55" s="19">
        <f>IF(OR(C55="",E55="",'Özet'!$C$11=""),"",'Özet'!$C$11+E55)</f>
      </c>
      <c r="G55" s="16"/>
      <c r="H55" s="20"/>
      <c r="I55" s="21">
        <f>IF(OR(C55="",F55="",G55="Tamamlandı",G55="Gerek Yok"),"",IF(F55&lt;TODAY(),"Gecikti","Süresi var"))</f>
      </c>
      <c r="J55" s="17"/>
    </row>
  </sheetData>
  <autoFilter ref="A5:J5"/>
  <conditionalFormatting sqref="G6:G55">
    <cfRule type="cellIs" dxfId="0" priority="1" operator="equal">
      <formula>"Tamamlandı"</formula>
    </cfRule>
  </conditionalFormatting>
  <conditionalFormatting sqref="G6:G55">
    <cfRule type="cellIs" dxfId="1" priority="1" operator="equal">
      <formula>"Devam Ediyor"</formula>
    </cfRule>
  </conditionalFormatting>
  <conditionalFormatting sqref="G6:G55">
    <cfRule type="cellIs" dxfId="2" priority="1" operator="equal">
      <formula>"Gerek Yok"</formula>
    </cfRule>
  </conditionalFormatting>
  <conditionalFormatting sqref="I6:I55">
    <cfRule type="cellIs" dxfId="3" priority="1" operator="equal">
      <formula>"Gecikti"</formula>
    </cfRule>
  </conditionalFormatting>
  <dataValidations count="8">
    <dataValidation type="list" allowBlank="1" showErrorMessage="1" errorTitle="Geçersiz değer" error="Listeden seçin: İşe Başlamadan Önce, İlk Gün, İlk Hafta, İlk 30 Gün, 31-60. Gün, 61-90. Gün" sqref="B10:B55">
      <formula1>"İşe Başlamadan Önce,İlk Gün,İlk Hafta,İlk 30 Gün,31-60. Gün,61-90. Gün"</formula1>
    </dataValidation>
    <dataValidation type="list" allowBlank="1" showErrorMessage="1" errorTitle="Geçersiz değer" error="Listeden seçin: İşe Başlamadan Önce, İlk Gün, İlk Hafta, İlk 30 Gün, 31-60. Gün, 61-90. Gün" sqref="B6:B55">
      <formula1>"İşe Başlamadan Önce,İlk Gün,İlk Hafta,İlk 30 Gün,31-60. Gün,61-90. Gün"</formula1>
    </dataValidation>
    <dataValidation type="list" allowBlank="1" showErrorMessage="1" errorTitle="Geçersiz değer" error="Listeden seçin: İK, Yönetici, Mentor, Bilgi İşlem, İSG, İdari İşler, Çalışan" sqref="D10:D55">
      <formula1>"İK,Yönetici,Mentor,Bilgi İşlem,İSG,İdari İşler,Çalışan"</formula1>
    </dataValidation>
    <dataValidation type="list" allowBlank="1" showErrorMessage="1" errorTitle="Geçersiz değer" error="Listeden seçin: İK, Yönetici, Mentor, Bilgi İşlem, İSG, İdari İşler, Çalışan" sqref="D6:D55">
      <formula1>"İK,Yönetici,Mentor,Bilgi İşlem,İSG,İdari İşler,Çalışan"</formula1>
    </dataValidation>
    <dataValidation type="list" allowBlank="1" showErrorMessage="1" errorTitle="Geçersiz değer" error="Listeden seçin: Bekliyor, Devam Ediyor, Tamamlandı, Gerek Yok" sqref="G10:G55">
      <formula1>"Bekliyor,Devam Ediyor,Tamamlandı,Gerek Yok"</formula1>
    </dataValidation>
    <dataValidation type="list" allowBlank="1" showErrorMessage="1" errorTitle="Geçersiz değer" error="Listeden seçin: Bekliyor, Devam Ediyor, Tamamlandı, Gerek Yok" sqref="G6:G55">
      <formula1>"Bekliyor,Devam Ediyor,Tamamlandı,Gerek Yok"</formula1>
    </dataValidation>
    <dataValidation type="date" operator="greaterThan" allowBlank="1" showErrorMessage="1" error="Geçerli bir tarih girin (GG.AA.YYYY)." sqref="H10:H55">
      <formula1>18264</formula1>
    </dataValidation>
    <dataValidation type="date" operator="greaterThan" allowBlank="1" showErrorMessage="1" error="Geçerli bir tarih girin (GG.AA.YYYY)." sqref="H6:H55">
      <formula1>18264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92</v>
      </c>
    </row>
    <row r="2" ht="18" customHeight="1" spans="2:2" x14ac:dyDescent="0.25">
      <c r="B2" s="2" t="s">
        <v>37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22" t="s">
        <v>93</v>
      </c>
    </row>
    <row r="7" ht="22" customHeight="1" spans="2:2" x14ac:dyDescent="0.25">
      <c r="B7" s="23" t="s">
        <v>94</v>
      </c>
    </row>
    <row r="8" ht="45" customHeight="1" spans="2:2" x14ac:dyDescent="0.25">
      <c r="B8" s="22" t="s">
        <v>95</v>
      </c>
    </row>
    <row r="9" ht="30" customHeight="1" spans="2:2" x14ac:dyDescent="0.25">
      <c r="B9" s="22" t="s">
        <v>96</v>
      </c>
    </row>
    <row r="10" ht="30" customHeight="1" spans="2:2" x14ac:dyDescent="0.25">
      <c r="B10" s="22" t="s">
        <v>97</v>
      </c>
    </row>
    <row r="11" ht="30" customHeight="1" spans="2:2" x14ac:dyDescent="0.25">
      <c r="B11" s="22" t="s">
        <v>98</v>
      </c>
    </row>
    <row r="12" ht="30" customHeight="1" spans="2:2" x14ac:dyDescent="0.25">
      <c r="B12" s="22" t="s">
        <v>99</v>
      </c>
    </row>
    <row r="13" ht="8" customHeight="1" spans="2:2" x14ac:dyDescent="0.25">
      <c r="B13" s="22" t="s">
        <v>100</v>
      </c>
    </row>
    <row r="14" ht="30" customHeight="1" spans="2:2" x14ac:dyDescent="0.25">
      <c r="B14" s="24" t="s">
        <v>101</v>
      </c>
    </row>
    <row r="16" ht="20" customHeight="1" spans="2:2" x14ac:dyDescent="0.25">
      <c r="B16" s="25" t="s">
        <v>102</v>
      </c>
    </row>
    <row r="17" ht="30" customHeight="1" spans="2:2" x14ac:dyDescent="0.25">
      <c r="B17" s="22" t="s">
        <v>103</v>
      </c>
    </row>
    <row r="19" ht="18" customHeight="1" spans="2:2" x14ac:dyDescent="0.25">
      <c r="B19" s="26" t="s">
        <v>104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Özet</vt:lpstr>
      <vt:lpstr>Kontrol Listesi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Oryantasyon Kontrol Listesi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