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Aylık Veriler" state="visible" r:id="rId4"/>
    <sheet sheetId="2" name="KPI Özeti" state="visible" r:id="rId5"/>
    <sheet sheetId="3" name="Nasıl Kullanılır" state="visible" r:id="rId6"/>
  </sheets>
  <definedNames>
    <definedName name="_xlnm.Print_Titles" localSheetId="0">'Aylık Veriler'!$5:$5</definedName>
  </definedNames>
  <calcPr calcId="171027"/>
</workbook>
</file>

<file path=xl/comments1.xml><?xml version="1.0" encoding="utf-8"?>
<comments xmlns="http://schemas.openxmlformats.org/spreadsheetml/2006/main">
  <authors>
    <author>Author</author>
  </authors>
  <commentList>
    <comment ref="E5" authorId="0">
      <text>
        <r>
          <t>İstifa gibi çalışanın kendi isteğiyle ayrılışları</t>
        </r>
      </text>
    </comment>
    <comment ref="F5" authorId="0">
      <text>
        <r>
          <t>İşveren feshi, sözleşme sonu, emeklilik vb.</t>
        </r>
      </text>
    </comment>
    <comment ref="H5" authorId="0">
      <text>
        <r>
          <t>Plan dışı yokluk günlerinin toplamı (yıllık izin hariç)</t>
        </r>
      </text>
    </comment>
    <comment ref="I5" authorId="0">
      <text>
        <r>
          <t>Ay içinde tüm çalışanların aldığı toplam eğitim saati</t>
        </r>
      </text>
    </comment>
    <comment ref="L5" authorId="0">
      <text>
        <r>
          <t>Ay içinde kapatılan pozisyonların doldurma sürelerinin toplamı</t>
        </r>
      </text>
    </comment>
  </commentList>
</comments>
</file>

<file path=xl/sharedStrings.xml><?xml version="1.0" encoding="utf-8"?>
<sst xmlns="http://schemas.openxmlformats.org/spreadsheetml/2006/main" count="104" uniqueCount="98">
  <si>
    <t>İK Metrikleri Dashboard</t>
  </si>
  <si>
    <t>Şirket: [Şirket Unvanı]  ·  Yıl: [Yıl]  ·  Hazırlayan: [Ad Soyad]</t>
  </si>
  <si>
    <t>ikpartner.com  ·  Ücretsiz İK şablonu  ·  0538 949 22 87</t>
  </si>
  <si>
    <t>Ay</t>
  </si>
  <si>
    <t>Dönem Başı Çalışan</t>
  </si>
  <si>
    <t>Dönem Sonu Çalışan</t>
  </si>
  <si>
    <t>İşe Alınan</t>
  </si>
  <si>
    <t>Gönüllü Ayrılan</t>
  </si>
  <si>
    <t>Gönülsüz Ayrılan</t>
  </si>
  <si>
    <t>İş Günü Sayısı</t>
  </si>
  <si>
    <t>Devamsızlık Günü</t>
  </si>
  <si>
    <t>Eğitim Saati</t>
  </si>
  <si>
    <t>Açık Pozisyon (Ay Sonu)</t>
  </si>
  <si>
    <t>Kapatılan Pozisyon</t>
  </si>
  <si>
    <t>Doldurma Günü Toplamı</t>
  </si>
  <si>
    <t>Ortalama Çalışan</t>
  </si>
  <si>
    <t>Toplam Ayrılan</t>
  </si>
  <si>
    <t>Devir Hızı</t>
  </si>
  <si>
    <t>Gönüllü Devir Hızı</t>
  </si>
  <si>
    <t>Devamsızlık Oranı</t>
  </si>
  <si>
    <t>Ort. Doldurma Süresi (Gün)</t>
  </si>
  <si>
    <t>Kişi Başı Eğitim Saati</t>
  </si>
  <si>
    <t>Net Değişim</t>
  </si>
  <si>
    <t>Ocak</t>
  </si>
  <si>
    <t>Şubat</t>
  </si>
  <si>
    <t>Mart</t>
  </si>
  <si>
    <t>Nisan</t>
  </si>
  <si>
    <t>Mayıs</t>
  </si>
  <si>
    <t>Haziran</t>
  </si>
  <si>
    <t>Temmuz</t>
  </si>
  <si>
    <t>Ağustos</t>
  </si>
  <si>
    <t>Eylül</t>
  </si>
  <si>
    <t>Ekim</t>
  </si>
  <si>
    <t>Kasım</t>
  </si>
  <si>
    <t>Aralık</t>
  </si>
  <si>
    <t>YIL TOPLAMI</t>
  </si>
  <si>
    <t>İK Metrikleri — KPI Özeti</t>
  </si>
  <si>
    <t>Genel Görünüm (yıl başından bugüne)</t>
  </si>
  <si>
    <t>Yıl başı çalışan sayısı</t>
  </si>
  <si>
    <t>İlk ayın dönem başı sayısı</t>
  </si>
  <si>
    <t>Son ay sonu çalışan sayısı</t>
  </si>
  <si>
    <t>Veri girilen son ayın dönem sonu</t>
  </si>
  <si>
    <t>Ortalama çalışan sayısı</t>
  </si>
  <si>
    <t>Aylık ortalamaların ortalaması</t>
  </si>
  <si>
    <t>Veri girilen ay sayısı</t>
  </si>
  <si>
    <t>Toplam işe alım</t>
  </si>
  <si>
    <t>Toplam ayrılış (gönüllü + gönülsüz)</t>
  </si>
  <si>
    <t>Temel İK Göstergeleri</t>
  </si>
  <si>
    <t>Devir hızı (yıl içi)</t>
  </si>
  <si>
    <t>Toplam ayrılan / ortalama çalışan</t>
  </si>
  <si>
    <t>Gönüllü devir hızı (yıl içi)</t>
  </si>
  <si>
    <t>Gönüllü ayrılan / ortalama çalışan</t>
  </si>
  <si>
    <t>Yıllıklandırılmış devir hızı</t>
  </si>
  <si>
    <t>Yıl içi oran / ay sayısı × 12 (tahmini)</t>
  </si>
  <si>
    <t>Devamsızlık oranı</t>
  </si>
  <si>
    <t>Devamsızlık günü / (ort. çalışan × iş günü)</t>
  </si>
  <si>
    <t>Ortalama pozisyon doldurma süresi (gün)</t>
  </si>
  <si>
    <t>Toplam doldurma süresi / kapatılan pozisyon</t>
  </si>
  <si>
    <t>Kişi başı eğitim saati (yıl içi)</t>
  </si>
  <si>
    <t>Toplam eğitim saati / ortalama çalışan</t>
  </si>
  <si>
    <t>Son ay açık pozisyon sayısı</t>
  </si>
  <si>
    <t>Hedefler ve Durum</t>
  </si>
  <si>
    <t>Hedef yıllık devir hızı</t>
  </si>
  <si>
    <t>Şirket hedefinizi girin (ör. yüzde olarak)</t>
  </si>
  <si>
    <t>Devir hızı durumu</t>
  </si>
  <si>
    <t>Hedef devamsızlık oranı</t>
  </si>
  <si>
    <t>Şirket hedefinizi girin</t>
  </si>
  <si>
    <t>Devamsızlık durumu</t>
  </si>
  <si>
    <t>Hedef doldurma süresi (gün)</t>
  </si>
  <si>
    <t>Doldurma süresi durumu</t>
  </si>
  <si>
    <t>Hedef yıllık kişi başı eğitim saati</t>
  </si>
  <si>
    <t>Eğitim hedefi gidişatı</t>
  </si>
  <si>
    <t>Yıl içi değer / ay sayısı × 12 ile karşılaştırılır</t>
  </si>
  <si>
    <t>Rapor Bilgileri</t>
  </si>
  <si>
    <t>Şirket</t>
  </si>
  <si>
    <t>[Şirket Unvanı]</t>
  </si>
  <si>
    <t>Raporlama dönemi</t>
  </si>
  <si>
    <t>[Ocak – Ay / Yıl]</t>
  </si>
  <si>
    <t>Hazırlayan</t>
  </si>
  <si>
    <t>[Ad Soyad]</t>
  </si>
  <si>
    <t>Rapor tarihi</t>
  </si>
  <si>
    <t>[Tarih]</t>
  </si>
  <si>
    <t>Nasıl Kullanılır?</t>
  </si>
  <si>
    <t>Aylık İK verilerini tek tabloda toplayıp devir hızı, gönüllü devir hızı, devamsızlık oranı, ortalama pozisyon doldurma süresi ve kişi başı eğitim saatini otomatik hesaplayan İK metrikleri dashboard şablonu. Yönetim raporu ve aylık İK toplantıları için hazırlanmıştır.</t>
  </si>
  <si>
    <t>Kullanım adımları</t>
  </si>
  <si>
    <t>1. Aylık Veriler sayfasında her ay için yalnızca beyaz hücreleri doldurun: dönem başı ve dönem sonu çalışan sayısı, işe alınan, gönüllü ve gönülsüz ayrılan sayıları, o aydaki iş günü sayısı, toplam devamsızlık günü, toplam eğitim saati, ay sonu açık pozisyon, ay içinde kapatılan pozisyon ve bu pozisyonların doldurma sürelerinin toplamı.</t>
  </si>
  <si>
    <t>2. Ocak–Mart satırlarındaki italik rakamlar örnek veridir; kendi verinizi girmeden önce silin.</t>
  </si>
  <si>
    <t>3. Gri zeminli sütunlar (ortalama çalışan, devir hızı, devamsızlık oranı vb.) otomatik hesaplanır; bu hücrelere veri girmeyin.</t>
  </si>
  <si>
    <t>4. Kontrol: dönem başı + işe alınan − toplam ayrılan, dönem sonu çalışan sayısına eşit olmalıdır. Net Değişim sütunu bu tutarlılığı izlemenize yardım eder.</t>
  </si>
  <si>
    <t>5. Devamsızlık günü olarak plan dışı yokluğu (rapor, mazeretsiz devamsızlık, kısa süreli mazeret) girin; yıllık izin ve resmî tatiller dahil edilmez. Tanımı yıl boyunca değiştirmeyin.</t>
  </si>
  <si>
    <t>6. Doldurma süresi: pozisyonun onaylandığı tarihten adayın teklifi kabul ettiği tarihe kadar geçen takvim günü. Ay içinde kapatılan her pozisyonun süresini toplayıp tek hücreye yazın.</t>
  </si>
  <si>
    <t>7. KPI Özeti sayfasında yıl başından bugüne göstergeler hesaplanır. Hedefler bölümündeki mavi hücrelere şirket hedeflerinizi girin; durum satırları otomatik güncellenir.</t>
  </si>
  <si>
    <t>8. Aylık İK raporunda KPI Özeti sayfasını ekran görüntüsü veya PDF olarak paylaşın; ham çalışan verisini (isim içeren listeler) bu dosyaya eklemeyin.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</si>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</sst>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0E2849"/>
      <sz val="11"/>
      <name val="Calibri"/>
    </font>
    <font>
      <i/>
      <color rgb="FF5A6B82"/>
      <sz val="9"/>
      <name val="Calibri"/>
    </font>
    <font>
      <b/>
      <color rgb="FF1D5888"/>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xf numFmtId="3" fontId="5" fillId="0" borderId="2" xfId="0" applyNumberFormat="1" applyFont="1" applyBorder="1"/>
    <xf numFmtId="4" fontId="5" fillId="0" borderId="2" xfId="0" applyNumberFormat="1" applyFont="1" applyBorder="1"/>
    <xf numFmtId="164" fontId="5" fillId="0" borderId="2" xfId="0" applyNumberFormat="1" applyFont="1" applyBorder="1"/>
    <xf numFmtId="4" fontId="6" fillId="3" borderId="2" xfId="0" applyNumberFormat="1" applyFont="1" applyFill="1" applyBorder="1"/>
    <xf numFmtId="3" fontId="6" fillId="3" borderId="2" xfId="0" applyNumberFormat="1" applyFont="1" applyFill="1" applyBorder="1"/>
    <xf numFmtId="165" fontId="6" fillId="3" borderId="2" xfId="0" applyNumberFormat="1" applyFont="1" applyFill="1" applyBorder="1"/>
    <xf numFmtId="3" fontId="7" fillId="0" borderId="2" xfId="0" applyNumberFormat="1" applyFont="1" applyBorder="1"/>
    <xf numFmtId="4" fontId="7" fillId="0" borderId="2" xfId="0" applyNumberFormat="1" applyFont="1" applyBorder="1"/>
    <xf numFmtId="164" fontId="7" fillId="0" borderId="2" xfId="0" applyNumberFormat="1" applyFont="1" applyBorder="1"/>
    <xf numFmtId="0" fontId="8" fillId="4" borderId="3" xfId="0" applyFont="1" applyFill="1" applyBorder="1"/>
    <xf numFmtId="3" fontId="8" fillId="4" borderId="3" xfId="0" applyNumberFormat="1" applyFont="1" applyFill="1" applyBorder="1"/>
    <xf numFmtId="4" fontId="8" fillId="4" borderId="3" xfId="0" applyNumberFormat="1" applyFont="1" applyFill="1" applyBorder="1"/>
    <xf numFmtId="164" fontId="8" fillId="4" borderId="3" xfId="0" applyNumberFormat="1" applyFont="1" applyFill="1" applyBorder="1"/>
    <xf numFmtId="165" fontId="8" fillId="4" borderId="3" xfId="0" applyNumberFormat="1" applyFont="1" applyFill="1" applyBorder="1"/>
    <xf numFmtId="0" fontId="9" fillId="0" borderId="0" xfId="0" applyFont="1"/>
    <xf numFmtId="0" fontId="8" fillId="3" borderId="2" xfId="0" applyFont="1" applyFill="1" applyBorder="1"/>
    <xf numFmtId="3" fontId="10" fillId="0" borderId="2" xfId="0" applyNumberFormat="1" applyFont="1" applyBorder="1" applyAlignment="1">
      <alignment horizontal="right"/>
    </xf>
    <xf numFmtId="0" fontId="11" fillId="0" borderId="0" xfId="0" applyFont="1"/>
    <xf numFmtId="4" fontId="10" fillId="0" borderId="2" xfId="0" applyNumberFormat="1" applyFont="1" applyBorder="1" applyAlignment="1">
      <alignment horizontal="right"/>
    </xf>
    <xf numFmtId="165" fontId="10" fillId="0" borderId="2" xfId="0" applyNumberFormat="1" applyFont="1" applyBorder="1" applyAlignment="1">
      <alignment horizontal="right"/>
    </xf>
    <xf numFmtId="165" fontId="12" fillId="5" borderId="2" xfId="0" applyNumberFormat="1" applyFont="1" applyFill="1" applyBorder="1" applyAlignment="1">
      <alignment horizontal="right"/>
    </xf>
    <xf numFmtId="0" fontId="10" fillId="0" borderId="2" xfId="0" applyFont="1" applyBorder="1" applyAlignment="1">
      <alignment horizontal="right"/>
    </xf>
    <xf numFmtId="3" fontId="12" fillId="5" borderId="2" xfId="0" applyNumberFormat="1" applyFont="1" applyFill="1" applyBorder="1" applyAlignment="1">
      <alignment horizontal="right"/>
    </xf>
    <xf numFmtId="0" fontId="12" fillId="5" borderId="2" xfId="0" applyFont="1" applyFill="1" applyBorder="1" applyAlignment="1">
      <alignment horizontal="right"/>
    </xf>
    <xf numFmtId="0" fontId="7"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1">
    <dxf>
      <font>
        <color rgb="FFB42318"/>
      </font>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16500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
  <sheetViews>
    <sheetView workbookViewId="0" showGridLines="0">
      <pane xSplit="1" ySplit="5" topLeftCell="B6" activePane="bottomRight" state="frozen"/>
      <selection pane="bottomRight"/>
    </sheetView>
  </sheetViews>
  <sheetFormatPr defaultRowHeight="15" outlineLevelRow="0" outlineLevelCol="0" x14ac:dyDescent="55"/>
  <cols>
    <col min="1" max="1" width="11" customWidth="1"/>
    <col min="2" max="3" width="10" customWidth="1"/>
    <col min="7" max="7" width="8" customWidth="1"/>
    <col min="8" max="8" width="10" customWidth="1"/>
    <col min="10" max="11" width="10" customWidth="1"/>
    <col min="12" max="12" width="11" customWidth="1"/>
    <col min="13" max="13" width="10" customWidth="1"/>
    <col min="17" max="18" width="10" customWidth="1"/>
    <col min="20" max="20" width="8" customWidth="1"/>
  </cols>
  <sheetData>
    <row r="1" ht="34" customHeight="1" spans="2:2" x14ac:dyDescent="0.25">
      <c r="B1" s="1" t="s">
        <v>0</v>
      </c>
    </row>
    <row r="2" ht="18" customHeight="1" spans="2:2" x14ac:dyDescent="0.25">
      <c r="B2" s="2" t="s">
        <v>1</v>
      </c>
    </row>
    <row r="3" ht="16" customHeight="1" spans="2:2" x14ac:dyDescent="0.25">
      <c r="B3" s="3" t="s">
        <v>2</v>
      </c>
    </row>
    <row r="4" spans="1:20" x14ac:dyDescent="0.25">
      <c r="A4" s="4"/>
      <c r="B4" s="4"/>
      <c r="C4" s="4"/>
      <c r="D4" s="4"/>
      <c r="E4" s="4"/>
      <c r="F4" s="4"/>
      <c r="G4" s="4"/>
      <c r="H4" s="4"/>
      <c r="I4" s="4"/>
      <c r="J4" s="4"/>
      <c r="K4" s="4"/>
      <c r="L4" s="4"/>
      <c r="M4" s="4"/>
      <c r="N4" s="4"/>
      <c r="O4" s="4"/>
      <c r="P4" s="4"/>
      <c r="Q4" s="4"/>
      <c r="R4" s="4"/>
      <c r="S4" s="4"/>
      <c r="T4" s="4"/>
    </row>
    <row r="5" ht="30" customHeight="1" spans="1:20"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c r="T5" s="5" t="s">
        <v>22</v>
      </c>
    </row>
    <row r="6" ht="18" customHeight="1" spans="1:20" x14ac:dyDescent="0.25">
      <c r="A6" s="6" t="s">
        <v>23</v>
      </c>
      <c r="B6" s="7">
        <v>120</v>
      </c>
      <c r="C6" s="7">
        <v>123</v>
      </c>
      <c r="D6" s="7">
        <v>6</v>
      </c>
      <c r="E6" s="7">
        <v>2</v>
      </c>
      <c r="F6" s="7">
        <v>1</v>
      </c>
      <c r="G6" s="7">
        <v>22</v>
      </c>
      <c r="H6" s="8">
        <v>18</v>
      </c>
      <c r="I6" s="9">
        <v>240</v>
      </c>
      <c r="J6" s="7">
        <v>5</v>
      </c>
      <c r="K6" s="7">
        <v>4</v>
      </c>
      <c r="L6" s="7">
        <v>150</v>
      </c>
      <c r="M6" s="10">
        <f>IF(OR(B6="",C6=""),"",(B6+C6)/2)</f>
      </c>
      <c r="N6" s="11">
        <f>IF(OR(B6="",C6=""),"",E6+F6)</f>
      </c>
      <c r="O6" s="12">
        <f>IF(M6="","",IFERROR(N6/M6,0))</f>
      </c>
      <c r="P6" s="12">
        <f>IF(M6="","",IFERROR(E6/M6,0))</f>
      </c>
      <c r="Q6" s="12">
        <f>IF(M6="","",IFERROR(H6/(M6*G6),0))</f>
      </c>
      <c r="R6" s="10">
        <f>IF(M6="","",IFERROR(L6/K6,""))</f>
      </c>
      <c r="S6" s="10">
        <f>IF(M6="","",IFERROR(I6/M6,0))</f>
      </c>
      <c r="T6" s="11">
        <f>IF(M6="","",C6-B6)</f>
      </c>
    </row>
    <row r="7" ht="18" customHeight="1" spans="1:20" x14ac:dyDescent="0.25">
      <c r="A7" s="6" t="s">
        <v>24</v>
      </c>
      <c r="B7" s="7">
        <v>123</v>
      </c>
      <c r="C7" s="7">
        <v>125</v>
      </c>
      <c r="D7" s="7">
        <v>5</v>
      </c>
      <c r="E7" s="7">
        <v>2</v>
      </c>
      <c r="F7" s="7">
        <v>1</v>
      </c>
      <c r="G7" s="7">
        <v>20</v>
      </c>
      <c r="H7" s="8">
        <v>22</v>
      </c>
      <c r="I7" s="9">
        <v>180</v>
      </c>
      <c r="J7" s="7">
        <v>4</v>
      </c>
      <c r="K7" s="7">
        <v>3</v>
      </c>
      <c r="L7" s="7">
        <v>105</v>
      </c>
      <c r="M7" s="10">
        <f>IF(OR(B7="",C7=""),"",(B7+C7)/2)</f>
      </c>
      <c r="N7" s="11">
        <f>IF(OR(B7="",C7=""),"",E7+F7)</f>
      </c>
      <c r="O7" s="12">
        <f>IF(M7="","",IFERROR(N7/M7,0))</f>
      </c>
      <c r="P7" s="12">
        <f>IF(M7="","",IFERROR(E7/M7,0))</f>
      </c>
      <c r="Q7" s="12">
        <f>IF(M7="","",IFERROR(H7/(M7*G7),0))</f>
      </c>
      <c r="R7" s="10">
        <f>IF(M7="","",IFERROR(L7/K7,""))</f>
      </c>
      <c r="S7" s="10">
        <f>IF(M7="","",IFERROR(I7/M7,0))</f>
      </c>
      <c r="T7" s="11">
        <f>IF(M7="","",C7-B7)</f>
      </c>
    </row>
    <row r="8" ht="18" customHeight="1" spans="1:20" x14ac:dyDescent="0.25">
      <c r="A8" s="6" t="s">
        <v>25</v>
      </c>
      <c r="B8" s="7">
        <v>125</v>
      </c>
      <c r="C8" s="7">
        <v>124</v>
      </c>
      <c r="D8" s="7">
        <v>3</v>
      </c>
      <c r="E8" s="7">
        <v>3</v>
      </c>
      <c r="F8" s="7">
        <v>1</v>
      </c>
      <c r="G8" s="7">
        <v>22</v>
      </c>
      <c r="H8" s="8">
        <v>15</v>
      </c>
      <c r="I8" s="9">
        <v>300</v>
      </c>
      <c r="J8" s="7">
        <v>6</v>
      </c>
      <c r="K8" s="7">
        <v>2</v>
      </c>
      <c r="L8" s="7">
        <v>90</v>
      </c>
      <c r="M8" s="10">
        <f>IF(OR(B8="",C8=""),"",(B8+C8)/2)</f>
      </c>
      <c r="N8" s="11">
        <f>IF(OR(B8="",C8=""),"",E8+F8)</f>
      </c>
      <c r="O8" s="12">
        <f>IF(M8="","",IFERROR(N8/M8,0))</f>
      </c>
      <c r="P8" s="12">
        <f>IF(M8="","",IFERROR(E8/M8,0))</f>
      </c>
      <c r="Q8" s="12">
        <f>IF(M8="","",IFERROR(H8/(M8*G8),0))</f>
      </c>
      <c r="R8" s="10">
        <f>IF(M8="","",IFERROR(L8/K8,""))</f>
      </c>
      <c r="S8" s="10">
        <f>IF(M8="","",IFERROR(I8/M8,0))</f>
      </c>
      <c r="T8" s="11">
        <f>IF(M8="","",C8-B8)</f>
      </c>
    </row>
    <row r="9" ht="18" customHeight="1" spans="1:20" x14ac:dyDescent="0.25">
      <c r="A9" s="6" t="s">
        <v>26</v>
      </c>
      <c r="B9" s="13"/>
      <c r="C9" s="13"/>
      <c r="D9" s="13"/>
      <c r="E9" s="13"/>
      <c r="F9" s="13"/>
      <c r="G9" s="13"/>
      <c r="H9" s="14"/>
      <c r="I9" s="15"/>
      <c r="J9" s="13"/>
      <c r="K9" s="13"/>
      <c r="L9" s="13"/>
      <c r="M9" s="10">
        <f>IF(OR(B9="",C9=""),"",(B9+C9)/2)</f>
      </c>
      <c r="N9" s="11">
        <f>IF(OR(B9="",C9=""),"",E9+F9)</f>
      </c>
      <c r="O9" s="12">
        <f>IF(M9="","",IFERROR(N9/M9,0))</f>
      </c>
      <c r="P9" s="12">
        <f>IF(M9="","",IFERROR(E9/M9,0))</f>
      </c>
      <c r="Q9" s="12">
        <f>IF(M9="","",IFERROR(H9/(M9*G9),0))</f>
      </c>
      <c r="R9" s="10">
        <f>IF(M9="","",IFERROR(L9/K9,""))</f>
      </c>
      <c r="S9" s="10">
        <f>IF(M9="","",IFERROR(I9/M9,0))</f>
      </c>
      <c r="T9" s="11">
        <f>IF(M9="","",C9-B9)</f>
      </c>
    </row>
    <row r="10" ht="18" customHeight="1" spans="1:20" x14ac:dyDescent="0.25">
      <c r="A10" s="6" t="s">
        <v>27</v>
      </c>
      <c r="B10" s="13"/>
      <c r="C10" s="13"/>
      <c r="D10" s="13"/>
      <c r="E10" s="13"/>
      <c r="F10" s="13"/>
      <c r="G10" s="13"/>
      <c r="H10" s="14"/>
      <c r="I10" s="15"/>
      <c r="J10" s="13"/>
      <c r="K10" s="13"/>
      <c r="L10" s="13"/>
      <c r="M10" s="10">
        <f>IF(OR(B10="",C10=""),"",(B10+C10)/2)</f>
      </c>
      <c r="N10" s="11">
        <f>IF(OR(B10="",C10=""),"",E10+F10)</f>
      </c>
      <c r="O10" s="12">
        <f>IF(M10="","",IFERROR(N10/M10,0))</f>
      </c>
      <c r="P10" s="12">
        <f>IF(M10="","",IFERROR(E10/M10,0))</f>
      </c>
      <c r="Q10" s="12">
        <f>IF(M10="","",IFERROR(H10/(M10*G10),0))</f>
      </c>
      <c r="R10" s="10">
        <f>IF(M10="","",IFERROR(L10/K10,""))</f>
      </c>
      <c r="S10" s="10">
        <f>IF(M10="","",IFERROR(I10/M10,0))</f>
      </c>
      <c r="T10" s="11">
        <f>IF(M10="","",C10-B10)</f>
      </c>
    </row>
    <row r="11" ht="18" customHeight="1" spans="1:20" x14ac:dyDescent="0.25">
      <c r="A11" s="6" t="s">
        <v>28</v>
      </c>
      <c r="B11" s="13"/>
      <c r="C11" s="13"/>
      <c r="D11" s="13"/>
      <c r="E11" s="13"/>
      <c r="F11" s="13"/>
      <c r="G11" s="13"/>
      <c r="H11" s="14"/>
      <c r="I11" s="15"/>
      <c r="J11" s="13"/>
      <c r="K11" s="13"/>
      <c r="L11" s="13"/>
      <c r="M11" s="10">
        <f>IF(OR(B11="",C11=""),"",(B11+C11)/2)</f>
      </c>
      <c r="N11" s="11">
        <f>IF(OR(B11="",C11=""),"",E11+F11)</f>
      </c>
      <c r="O11" s="12">
        <f>IF(M11="","",IFERROR(N11/M11,0))</f>
      </c>
      <c r="P11" s="12">
        <f>IF(M11="","",IFERROR(E11/M11,0))</f>
      </c>
      <c r="Q11" s="12">
        <f>IF(M11="","",IFERROR(H11/(M11*G11),0))</f>
      </c>
      <c r="R11" s="10">
        <f>IF(M11="","",IFERROR(L11/K11,""))</f>
      </c>
      <c r="S11" s="10">
        <f>IF(M11="","",IFERROR(I11/M11,0))</f>
      </c>
      <c r="T11" s="11">
        <f>IF(M11="","",C11-B11)</f>
      </c>
    </row>
    <row r="12" ht="18" customHeight="1" spans="1:20" x14ac:dyDescent="0.25">
      <c r="A12" s="6" t="s">
        <v>29</v>
      </c>
      <c r="B12" s="13"/>
      <c r="C12" s="13"/>
      <c r="D12" s="13"/>
      <c r="E12" s="13"/>
      <c r="F12" s="13"/>
      <c r="G12" s="13"/>
      <c r="H12" s="14"/>
      <c r="I12" s="15"/>
      <c r="J12" s="13"/>
      <c r="K12" s="13"/>
      <c r="L12" s="13"/>
      <c r="M12" s="10">
        <f>IF(OR(B12="",C12=""),"",(B12+C12)/2)</f>
      </c>
      <c r="N12" s="11">
        <f>IF(OR(B12="",C12=""),"",E12+F12)</f>
      </c>
      <c r="O12" s="12">
        <f>IF(M12="","",IFERROR(N12/M12,0))</f>
      </c>
      <c r="P12" s="12">
        <f>IF(M12="","",IFERROR(E12/M12,0))</f>
      </c>
      <c r="Q12" s="12">
        <f>IF(M12="","",IFERROR(H12/(M12*G12),0))</f>
      </c>
      <c r="R12" s="10">
        <f>IF(M12="","",IFERROR(L12/K12,""))</f>
      </c>
      <c r="S12" s="10">
        <f>IF(M12="","",IFERROR(I12/M12,0))</f>
      </c>
      <c r="T12" s="11">
        <f>IF(M12="","",C12-B12)</f>
      </c>
    </row>
    <row r="13" ht="18" customHeight="1" spans="1:20" x14ac:dyDescent="0.25">
      <c r="A13" s="6" t="s">
        <v>30</v>
      </c>
      <c r="B13" s="13"/>
      <c r="C13" s="13"/>
      <c r="D13" s="13"/>
      <c r="E13" s="13"/>
      <c r="F13" s="13"/>
      <c r="G13" s="13"/>
      <c r="H13" s="14"/>
      <c r="I13" s="15"/>
      <c r="J13" s="13"/>
      <c r="K13" s="13"/>
      <c r="L13" s="13"/>
      <c r="M13" s="10">
        <f>IF(OR(B13="",C13=""),"",(B13+C13)/2)</f>
      </c>
      <c r="N13" s="11">
        <f>IF(OR(B13="",C13=""),"",E13+F13)</f>
      </c>
      <c r="O13" s="12">
        <f>IF(M13="","",IFERROR(N13/M13,0))</f>
      </c>
      <c r="P13" s="12">
        <f>IF(M13="","",IFERROR(E13/M13,0))</f>
      </c>
      <c r="Q13" s="12">
        <f>IF(M13="","",IFERROR(H13/(M13*G13),0))</f>
      </c>
      <c r="R13" s="10">
        <f>IF(M13="","",IFERROR(L13/K13,""))</f>
      </c>
      <c r="S13" s="10">
        <f>IF(M13="","",IFERROR(I13/M13,0))</f>
      </c>
      <c r="T13" s="11">
        <f>IF(M13="","",C13-B13)</f>
      </c>
    </row>
    <row r="14" ht="18" customHeight="1" spans="1:20" x14ac:dyDescent="0.25">
      <c r="A14" s="6" t="s">
        <v>31</v>
      </c>
      <c r="B14" s="13"/>
      <c r="C14" s="13"/>
      <c r="D14" s="13"/>
      <c r="E14" s="13"/>
      <c r="F14" s="13"/>
      <c r="G14" s="13"/>
      <c r="H14" s="14"/>
      <c r="I14" s="15"/>
      <c r="J14" s="13"/>
      <c r="K14" s="13"/>
      <c r="L14" s="13"/>
      <c r="M14" s="10">
        <f>IF(OR(B14="",C14=""),"",(B14+C14)/2)</f>
      </c>
      <c r="N14" s="11">
        <f>IF(OR(B14="",C14=""),"",E14+F14)</f>
      </c>
      <c r="O14" s="12">
        <f>IF(M14="","",IFERROR(N14/M14,0))</f>
      </c>
      <c r="P14" s="12">
        <f>IF(M14="","",IFERROR(E14/M14,0))</f>
      </c>
      <c r="Q14" s="12">
        <f>IF(M14="","",IFERROR(H14/(M14*G14),0))</f>
      </c>
      <c r="R14" s="10">
        <f>IF(M14="","",IFERROR(L14/K14,""))</f>
      </c>
      <c r="S14" s="10">
        <f>IF(M14="","",IFERROR(I14/M14,0))</f>
      </c>
      <c r="T14" s="11">
        <f>IF(M14="","",C14-B14)</f>
      </c>
    </row>
    <row r="15" ht="18" customHeight="1" spans="1:20" x14ac:dyDescent="0.25">
      <c r="A15" s="6" t="s">
        <v>32</v>
      </c>
      <c r="B15" s="13"/>
      <c r="C15" s="13"/>
      <c r="D15" s="13"/>
      <c r="E15" s="13"/>
      <c r="F15" s="13"/>
      <c r="G15" s="13"/>
      <c r="H15" s="14"/>
      <c r="I15" s="15"/>
      <c r="J15" s="13"/>
      <c r="K15" s="13"/>
      <c r="L15" s="13"/>
      <c r="M15" s="10">
        <f>IF(OR(B15="",C15=""),"",(B15+C15)/2)</f>
      </c>
      <c r="N15" s="11">
        <f>IF(OR(B15="",C15=""),"",E15+F15)</f>
      </c>
      <c r="O15" s="12">
        <f>IF(M15="","",IFERROR(N15/M15,0))</f>
      </c>
      <c r="P15" s="12">
        <f>IF(M15="","",IFERROR(E15/M15,0))</f>
      </c>
      <c r="Q15" s="12">
        <f>IF(M15="","",IFERROR(H15/(M15*G15),0))</f>
      </c>
      <c r="R15" s="10">
        <f>IF(M15="","",IFERROR(L15/K15,""))</f>
      </c>
      <c r="S15" s="10">
        <f>IF(M15="","",IFERROR(I15/M15,0))</f>
      </c>
      <c r="T15" s="11">
        <f>IF(M15="","",C15-B15)</f>
      </c>
    </row>
    <row r="16" ht="18" customHeight="1" spans="1:20" x14ac:dyDescent="0.25">
      <c r="A16" s="6" t="s">
        <v>33</v>
      </c>
      <c r="B16" s="13"/>
      <c r="C16" s="13"/>
      <c r="D16" s="13"/>
      <c r="E16" s="13"/>
      <c r="F16" s="13"/>
      <c r="G16" s="13"/>
      <c r="H16" s="14"/>
      <c r="I16" s="15"/>
      <c r="J16" s="13"/>
      <c r="K16" s="13"/>
      <c r="L16" s="13"/>
      <c r="M16" s="10">
        <f>IF(OR(B16="",C16=""),"",(B16+C16)/2)</f>
      </c>
      <c r="N16" s="11">
        <f>IF(OR(B16="",C16=""),"",E16+F16)</f>
      </c>
      <c r="O16" s="12">
        <f>IF(M16="","",IFERROR(N16/M16,0))</f>
      </c>
      <c r="P16" s="12">
        <f>IF(M16="","",IFERROR(E16/M16,0))</f>
      </c>
      <c r="Q16" s="12">
        <f>IF(M16="","",IFERROR(H16/(M16*G16),0))</f>
      </c>
      <c r="R16" s="10">
        <f>IF(M16="","",IFERROR(L16/K16,""))</f>
      </c>
      <c r="S16" s="10">
        <f>IF(M16="","",IFERROR(I16/M16,0))</f>
      </c>
      <c r="T16" s="11">
        <f>IF(M16="","",C16-B16)</f>
      </c>
    </row>
    <row r="17" ht="18" customHeight="1" spans="1:20" x14ac:dyDescent="0.25">
      <c r="A17" s="6" t="s">
        <v>34</v>
      </c>
      <c r="B17" s="13"/>
      <c r="C17" s="13"/>
      <c r="D17" s="13"/>
      <c r="E17" s="13"/>
      <c r="F17" s="13"/>
      <c r="G17" s="13"/>
      <c r="H17" s="14"/>
      <c r="I17" s="15"/>
      <c r="J17" s="13"/>
      <c r="K17" s="13"/>
      <c r="L17" s="13"/>
      <c r="M17" s="10">
        <f>IF(OR(B17="",C17=""),"",(B17+C17)/2)</f>
      </c>
      <c r="N17" s="11">
        <f>IF(OR(B17="",C17=""),"",E17+F17)</f>
      </c>
      <c r="O17" s="12">
        <f>IF(M17="","",IFERROR(N17/M17,0))</f>
      </c>
      <c r="P17" s="12">
        <f>IF(M17="","",IFERROR(E17/M17,0))</f>
      </c>
      <c r="Q17" s="12">
        <f>IF(M17="","",IFERROR(H17/(M17*G17),0))</f>
      </c>
      <c r="R17" s="10">
        <f>IF(M17="","",IFERROR(L17/K17,""))</f>
      </c>
      <c r="S17" s="10">
        <f>IF(M17="","",IFERROR(I17/M17,0))</f>
      </c>
      <c r="T17" s="11">
        <f>IF(M17="","",C17-B17)</f>
      </c>
    </row>
    <row r="18" ht="22" customHeight="1" spans="1:20" x14ac:dyDescent="0.25">
      <c r="A18" s="16" t="s">
        <v>35</v>
      </c>
      <c r="B18" s="17">
        <f>IF(B6="","",B6)</f>
      </c>
      <c r="C18" s="17">
        <f>IF(COUNT($C$6:$C$17)=0,"",INDEX($C$6:$C$17,COUNT($C$6:$C$17)))</f>
      </c>
      <c r="D18" s="17">
        <f>SUM(D6:D17)</f>
      </c>
      <c r="E18" s="17">
        <f>SUM(E6:E17)</f>
      </c>
      <c r="F18" s="17">
        <f>SUM(F6:F17)</f>
      </c>
      <c r="G18" s="17">
        <f>SUM(G6:G17)</f>
      </c>
      <c r="H18" s="18">
        <f>SUM(H6:H17)</f>
      </c>
      <c r="I18" s="19">
        <f>SUM(I6:I17)</f>
      </c>
      <c r="J18" s="17">
        <f>IF(COUNT($J$6:$J$17)=0,"",INDEX($J$6:$J$17,COUNT($J$6:$J$17)))</f>
      </c>
      <c r="K18" s="17">
        <f>SUM(K6:K17)</f>
      </c>
      <c r="L18" s="17">
        <f>SUM(L6:L17)</f>
      </c>
      <c r="M18" s="18">
        <f>IFERROR(AVERAGE($M$6:$M$17),"")</f>
      </c>
      <c r="N18" s="17">
        <f>SUM(N6:N17)</f>
      </c>
      <c r="O18" s="20">
        <f>IFERROR(N18/M18,"")</f>
      </c>
      <c r="P18" s="20">
        <f>IFERROR(E18/M18,"")</f>
      </c>
      <c r="Q18" s="20">
        <f>IFERROR(H18/SUMPRODUCT($M$6:$M$17,$G$6:$G$17),"")</f>
      </c>
      <c r="R18" s="18">
        <f>IFERROR(L18/K18,"")</f>
      </c>
      <c r="S18" s="18">
        <f>IFERROR(I18/M18,"")</f>
      </c>
      <c r="T18" s="17">
        <f>IFERROR(C18-B18,"")</f>
      </c>
    </row>
  </sheetData>
  <autoFilter ref="A5:T5"/>
  <conditionalFormatting sqref="T6:T17">
    <cfRule type="cellIs" dxfId="0" priority="1" operator="lessThan">
      <formula>0</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36</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1" t="s">
        <v>37</v>
      </c>
    </row>
    <row r="6" ht="20" customHeight="1" spans="2:4" x14ac:dyDescent="0.25">
      <c r="B6" s="22" t="s">
        <v>38</v>
      </c>
      <c r="C6" s="23">
        <f>'Aylık Veriler'!B18</f>
      </c>
      <c r="D6" s="24" t="s">
        <v>39</v>
      </c>
    </row>
    <row r="7" ht="20" customHeight="1" spans="2:4" x14ac:dyDescent="0.25">
      <c r="B7" s="22" t="s">
        <v>40</v>
      </c>
      <c r="C7" s="23">
        <f>'Aylık Veriler'!C18</f>
      </c>
      <c r="D7" s="24" t="s">
        <v>41</v>
      </c>
    </row>
    <row r="8" ht="20" customHeight="1" spans="2:4" x14ac:dyDescent="0.25">
      <c r="B8" s="22" t="s">
        <v>42</v>
      </c>
      <c r="C8" s="25">
        <f>'Aylık Veriler'!M18</f>
      </c>
      <c r="D8" s="24" t="s">
        <v>43</v>
      </c>
    </row>
    <row r="9" ht="20" customHeight="1" spans="2:4" x14ac:dyDescent="0.25">
      <c r="B9" s="22" t="s">
        <v>44</v>
      </c>
      <c r="C9" s="23">
        <f>COUNT('Aylık Veriler'!$M$6:$M$17)</f>
      </c>
    </row>
    <row r="10" ht="20" customHeight="1" spans="2:4" x14ac:dyDescent="0.25">
      <c r="B10" s="22" t="s">
        <v>45</v>
      </c>
      <c r="C10" s="23">
        <f>'Aylık Veriler'!D18</f>
      </c>
    </row>
    <row r="11" ht="20" customHeight="1" spans="2:4" x14ac:dyDescent="0.25">
      <c r="B11" s="22" t="s">
        <v>46</v>
      </c>
      <c r="C11" s="23">
        <f>'Aylık Veriler'!N18</f>
      </c>
    </row>
    <row r="12" ht="24" customHeight="1" spans="2:2" x14ac:dyDescent="0.25">
      <c r="B12" s="21" t="s">
        <v>47</v>
      </c>
    </row>
    <row r="13" ht="20" customHeight="1" spans="2:4" x14ac:dyDescent="0.25">
      <c r="B13" s="22" t="s">
        <v>48</v>
      </c>
      <c r="C13" s="26">
        <f>'Aylık Veriler'!O18</f>
      </c>
      <c r="D13" s="24" t="s">
        <v>49</v>
      </c>
    </row>
    <row r="14" ht="20" customHeight="1" spans="2:4" x14ac:dyDescent="0.25">
      <c r="B14" s="22" t="s">
        <v>50</v>
      </c>
      <c r="C14" s="26">
        <f>'Aylık Veriler'!P18</f>
      </c>
      <c r="D14" s="24" t="s">
        <v>51</v>
      </c>
    </row>
    <row r="15" ht="20" customHeight="1" spans="2:4" x14ac:dyDescent="0.25">
      <c r="B15" s="22" t="s">
        <v>52</v>
      </c>
      <c r="C15" s="26">
        <f>IFERROR(C13/C9*12,"")</f>
      </c>
      <c r="D15" s="24" t="s">
        <v>53</v>
      </c>
    </row>
    <row r="16" ht="20" customHeight="1" spans="2:4" x14ac:dyDescent="0.25">
      <c r="B16" s="22" t="s">
        <v>54</v>
      </c>
      <c r="C16" s="26">
        <f>'Aylık Veriler'!Q18</f>
      </c>
      <c r="D16" s="24" t="s">
        <v>55</v>
      </c>
    </row>
    <row r="17" ht="20" customHeight="1" spans="2:4" x14ac:dyDescent="0.25">
      <c r="B17" s="22" t="s">
        <v>56</v>
      </c>
      <c r="C17" s="25">
        <f>'Aylık Veriler'!R18</f>
      </c>
      <c r="D17" s="24" t="s">
        <v>57</v>
      </c>
    </row>
    <row r="18" ht="20" customHeight="1" spans="2:4" x14ac:dyDescent="0.25">
      <c r="B18" s="22" t="s">
        <v>58</v>
      </c>
      <c r="C18" s="25">
        <f>'Aylık Veriler'!S18</f>
      </c>
      <c r="D18" s="24" t="s">
        <v>59</v>
      </c>
    </row>
    <row r="19" ht="20" customHeight="1" spans="2:4" x14ac:dyDescent="0.25">
      <c r="B19" s="22" t="s">
        <v>60</v>
      </c>
      <c r="C19" s="23">
        <f>'Aylık Veriler'!J18</f>
      </c>
    </row>
    <row r="20" ht="24" customHeight="1" spans="2:2" x14ac:dyDescent="0.25">
      <c r="B20" s="21" t="s">
        <v>61</v>
      </c>
    </row>
    <row r="21" ht="20" customHeight="1" spans="2:4" x14ac:dyDescent="0.25">
      <c r="B21" s="22" t="s">
        <v>62</v>
      </c>
      <c r="C21" s="27"/>
      <c r="D21" s="24" t="s">
        <v>63</v>
      </c>
    </row>
    <row r="22" ht="20" customHeight="1" spans="2:4" x14ac:dyDescent="0.25">
      <c r="B22" s="22" t="s">
        <v>64</v>
      </c>
      <c r="C22" s="28">
        <f>IF(OR(C21="",C15=""),"Hedef girin",IF(C15&lt;=C21,"Hedef içinde","Hedefin üzerinde"))</f>
      </c>
    </row>
    <row r="23" ht="20" customHeight="1" spans="2:4" x14ac:dyDescent="0.25">
      <c r="B23" s="22" t="s">
        <v>65</v>
      </c>
      <c r="C23" s="27"/>
      <c r="D23" s="24" t="s">
        <v>66</v>
      </c>
    </row>
    <row r="24" ht="20" customHeight="1" spans="2:4" x14ac:dyDescent="0.25">
      <c r="B24" s="22" t="s">
        <v>67</v>
      </c>
      <c r="C24" s="28">
        <f>IF(OR(C23="",C16=""),"Hedef girin",IF(C16&lt;=C23,"Hedef içinde","Hedefin üzerinde"))</f>
      </c>
    </row>
    <row r="25" ht="20" customHeight="1" spans="2:4" x14ac:dyDescent="0.25">
      <c r="B25" s="22" t="s">
        <v>68</v>
      </c>
      <c r="C25" s="29"/>
      <c r="D25" s="24" t="s">
        <v>66</v>
      </c>
    </row>
    <row r="26" ht="20" customHeight="1" spans="2:4" x14ac:dyDescent="0.25">
      <c r="B26" s="22" t="s">
        <v>69</v>
      </c>
      <c r="C26" s="28">
        <f>IF(OR(C25="",C17=""),"Hedef girin",IF(C17&lt;=C25,"Hedef içinde","Hedefin üzerinde"))</f>
      </c>
    </row>
    <row r="27" ht="20" customHeight="1" spans="2:4" x14ac:dyDescent="0.25">
      <c r="B27" s="22" t="s">
        <v>70</v>
      </c>
      <c r="C27" s="29"/>
      <c r="D27" s="24" t="s">
        <v>66</v>
      </c>
    </row>
    <row r="28" ht="20" customHeight="1" spans="2:4" x14ac:dyDescent="0.25">
      <c r="B28" s="22" t="s">
        <v>71</v>
      </c>
      <c r="C28" s="28">
        <f>IF(OR(C27="",C18="",C9=0),"Hedef girin",IF(C18/C9*12&gt;=C27,"Hedefe ulaşılıyor","Hedefin altında"))</f>
      </c>
      <c r="D28" s="24" t="s">
        <v>72</v>
      </c>
    </row>
    <row r="29" ht="24" customHeight="1" spans="2:2" x14ac:dyDescent="0.25">
      <c r="B29" s="21" t="s">
        <v>73</v>
      </c>
    </row>
    <row r="30" ht="20" customHeight="1" spans="2:4" x14ac:dyDescent="0.25">
      <c r="B30" s="22" t="s">
        <v>74</v>
      </c>
      <c r="C30" s="30" t="s">
        <v>75</v>
      </c>
    </row>
    <row r="31" ht="20" customHeight="1" spans="2:4" x14ac:dyDescent="0.25">
      <c r="B31" s="22" t="s">
        <v>76</v>
      </c>
      <c r="C31" s="30" t="s">
        <v>77</v>
      </c>
    </row>
    <row r="32" ht="20" customHeight="1" spans="2:4" x14ac:dyDescent="0.25">
      <c r="B32" s="22" t="s">
        <v>78</v>
      </c>
      <c r="C32" s="30" t="s">
        <v>79</v>
      </c>
    </row>
    <row r="33" ht="20" customHeight="1" spans="2:4" x14ac:dyDescent="0.25">
      <c r="B33" s="22" t="s">
        <v>80</v>
      </c>
      <c r="C33" s="30" t="s">
        <v>81</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82</v>
      </c>
    </row>
    <row r="2" ht="18" customHeight="1" spans="2:2" x14ac:dyDescent="0.25">
      <c r="B2" s="2" t="s">
        <v>0</v>
      </c>
    </row>
    <row r="3" ht="16" customHeight="1" spans="2:2" x14ac:dyDescent="0.25">
      <c r="B3" s="3" t="s">
        <v>2</v>
      </c>
    </row>
    <row r="4" spans="1:2" x14ac:dyDescent="0.25">
      <c r="A4" s="4"/>
      <c r="B4" s="4"/>
    </row>
    <row r="5" ht="45" customHeight="1" spans="2:2" x14ac:dyDescent="0.25">
      <c r="B5" s="31" t="s">
        <v>83</v>
      </c>
    </row>
    <row r="7" ht="22" customHeight="1" spans="2:2" x14ac:dyDescent="0.25">
      <c r="B7" s="32" t="s">
        <v>84</v>
      </c>
    </row>
    <row r="8" ht="60" customHeight="1" spans="2:2" x14ac:dyDescent="0.25">
      <c r="B8" s="31" t="s">
        <v>85</v>
      </c>
    </row>
    <row r="9" ht="18" customHeight="1" spans="2:2" x14ac:dyDescent="0.25">
      <c r="B9" s="31" t="s">
        <v>86</v>
      </c>
    </row>
    <row r="10" ht="30" customHeight="1" spans="2:2" x14ac:dyDescent="0.25">
      <c r="B10" s="31" t="s">
        <v>87</v>
      </c>
    </row>
    <row r="11" ht="30" customHeight="1" spans="2:2" x14ac:dyDescent="0.25">
      <c r="B11" s="31" t="s">
        <v>88</v>
      </c>
    </row>
    <row r="12" ht="30" customHeight="1" spans="2:2" x14ac:dyDescent="0.25">
      <c r="B12" s="31" t="s">
        <v>89</v>
      </c>
    </row>
    <row r="13" ht="30" customHeight="1" spans="2:2" x14ac:dyDescent="0.25">
      <c r="B13" s="31" t="s">
        <v>90</v>
      </c>
    </row>
    <row r="14" ht="30" customHeight="1" spans="2:2" x14ac:dyDescent="0.25">
      <c r="B14" s="31" t="s">
        <v>91</v>
      </c>
    </row>
    <row r="15" ht="30" customHeight="1" spans="2:2" x14ac:dyDescent="0.25">
      <c r="B15" s="31" t="s">
        <v>92</v>
      </c>
    </row>
    <row r="16" ht="8" customHeight="1" spans="2:2" x14ac:dyDescent="0.25">
      <c r="B16" s="31" t="s">
        <v>93</v>
      </c>
    </row>
    <row r="17" ht="30" customHeight="1" spans="2:2" x14ac:dyDescent="0.25">
      <c r="B17" s="33" t="s">
        <v>94</v>
      </c>
    </row>
    <row r="19" ht="20" customHeight="1" spans="2:2" x14ac:dyDescent="0.25">
      <c r="B19" s="34" t="s">
        <v>95</v>
      </c>
    </row>
    <row r="20" ht="30" customHeight="1" spans="2:2" x14ac:dyDescent="0.25">
      <c r="B20" s="31" t="s">
        <v>96</v>
      </c>
    </row>
    <row r="22" ht="18" customHeight="1" spans="2:2" x14ac:dyDescent="0.25">
      <c r="B22" s="35" t="s">
        <v>97</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Aylık Veriler</vt:lpstr>
      <vt:lpstr>KPI Özeti</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İK Metrikleri Dashboard</dc:title>
  <dc:subject/>
  <dc:description/>
  <cp:keywords/>
  <cp:category/>
  <cp:lastModifiedBy>Unknown</cp:lastModifiedBy>
  <dcterms:created xsi:type="dcterms:W3CDTF">2026-10-12T09:00:00Z</dcterms:created>
  <dcterms:modified xsi:type="dcterms:W3CDTF">2026-10-12T09:00:00Z</dcterms:modified>
</cp:coreProperties>
</file>