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İzin Takip" state="visible" r:id="rId4"/>
    <sheet sheetId="2" name="Bildirimler" state="visible" r:id="rId5"/>
    <sheet sheetId="3" name="Özet" state="visible" r:id="rId6"/>
    <sheet sheetId="4" name="Nasıl Kullanılır" state="visible" r:id="rId7"/>
  </sheets>
  <definedNames>
    <definedName name="_xlnm.Print_Titles" localSheetId="0">'İzin Takip'!$5:$5</definedName>
    <definedName name="_xlnm.Print_Titles" localSheetId="1">'Bildirimler'!$5:$5</definedName>
  </definedNames>
  <calcPr calcId="171027"/>
</workbook>
</file>

<file path=xl/comments1.xml><?xml version="1.0" encoding="utf-8"?>
<comments xmlns="http://schemas.openxmlformats.org/spreadsheetml/2006/main">
  <authors>
    <author>Author</author>
  </authors>
  <commentList>
    <comment ref="M5" authorId="0">
      <text>
        <r>
          <t>İzin bitişinden 60 gün önce (6735 sayılı Kanun md. 7)</t>
        </r>
      </text>
    </comment>
  </commentList>
</comments>
</file>

<file path=xl/comments2.xml><?xml version="1.0" encoding="utf-8"?>
<comments xmlns="http://schemas.openxmlformats.org/spreadsheetml/2006/main">
  <authors>
    <author>Author</author>
  </authors>
  <commentList>
    <comment ref="D5" authorId="0">
      <text>
        <r>
          <t>İşe başlama, işten ayrılma veya iptal gerektiren halin gerçekleştiği tarih</t>
        </r>
      </text>
    </comment>
    <comment ref="E5" authorId="0">
      <text>
        <r>
          <t>6735 sayılı Kanun md. 22: 15 gün içinde Bakanlığa bildirim</t>
        </r>
      </text>
    </comment>
    <comment ref="H5" authorId="0">
      <text>
        <r>
          <t>İşe girişte sigortalılık başlangıcından önce; çıkışta yasal süresi içinde</t>
        </r>
      </text>
    </comment>
  </commentList>
</comments>
</file>

<file path=xl/sharedStrings.xml><?xml version="1.0" encoding="utf-8"?>
<sst xmlns="http://schemas.openxmlformats.org/spreadsheetml/2006/main" count="108" uniqueCount="91">
  <si>
    <t>Çalışma İzni Süre Takip Tablosu</t>
  </si>
  <si>
    <t>Şirket: [Şirket Unvanı]  ·  Güncelleme: [Tarih]  ·  Sorumlu: [Ad Soyad]</t>
  </si>
  <si>
    <t>ikpartner.com  ·  Ücretsiz İK şablonu  ·  0538 949 22 87</t>
  </si>
  <si>
    <t>Sıra</t>
  </si>
  <si>
    <t>Sicil No</t>
  </si>
  <si>
    <t>Ad Soyad</t>
  </si>
  <si>
    <t>Uyruk</t>
  </si>
  <si>
    <t>Pozisyon / Departman</t>
  </si>
  <si>
    <t>Pasaport No</t>
  </si>
  <si>
    <t>Pasaport Bitiş</t>
  </si>
  <si>
    <t>İzin Türü</t>
  </si>
  <si>
    <t>İzin / Belge No</t>
  </si>
  <si>
    <t>İzin Başlangıç</t>
  </si>
  <si>
    <t>İzin Bitiş</t>
  </si>
  <si>
    <t>Kalan Gün</t>
  </si>
  <si>
    <t>Uzatma Penceresi Açılış</t>
  </si>
  <si>
    <t>Uzatma Başvuru Tarihi</t>
  </si>
  <si>
    <t>Başvuru Durumu</t>
  </si>
  <si>
    <t>Durum</t>
  </si>
  <si>
    <t>Pasaport Kalan Gün</t>
  </si>
  <si>
    <t>Sorumlu</t>
  </si>
  <si>
    <t>Not</t>
  </si>
  <si>
    <t>2001</t>
  </si>
  <si>
    <t>Örnek Çalışan A</t>
  </si>
  <si>
    <t>Almanya</t>
  </si>
  <si>
    <t>Mühendis / Ar-Ge</t>
  </si>
  <si>
    <t>C0000001</t>
  </si>
  <si>
    <t>Süreli çalışma izni</t>
  </si>
  <si>
    <t>[İzin no]</t>
  </si>
  <si>
    <t>İK Uzmanı</t>
  </si>
  <si>
    <t>2002</t>
  </si>
  <si>
    <t>Örnek Çalışan B</t>
  </si>
  <si>
    <t>Azerbaycan</t>
  </si>
  <si>
    <t>Satış Temsilcisi</t>
  </si>
  <si>
    <t>C0000002</t>
  </si>
  <si>
    <t>Başvuruldu</t>
  </si>
  <si>
    <t>Pasaport yenilemesi istendi</t>
  </si>
  <si>
    <t>2003</t>
  </si>
  <si>
    <t>Örnek Çalışan C</t>
  </si>
  <si>
    <t>Ukrayna</t>
  </si>
  <si>
    <t>Tasarımcı</t>
  </si>
  <si>
    <t>C0000003</t>
  </si>
  <si>
    <t>Süresiz çalışma izni</t>
  </si>
  <si>
    <t>[Belge no]</t>
  </si>
  <si>
    <t>Bildirim Türü</t>
  </si>
  <si>
    <t>Olay Tarihi</t>
  </si>
  <si>
    <t>Son Bildirim Tarihi</t>
  </si>
  <si>
    <t>Bildirim Yapıldığı Tarih</t>
  </si>
  <si>
    <t>SGK Bildirgesi Tarihi</t>
  </si>
  <si>
    <t>Çalışmaya başlama</t>
  </si>
  <si>
    <t>Çalışma İzni Takip — Özet</t>
  </si>
  <si>
    <t>Ayarlar</t>
  </si>
  <si>
    <t>Bugünün tarihi</t>
  </si>
  <si>
    <t>Hazırlık uyarısı (bitişe kalan gün)</t>
  </si>
  <si>
    <t>Bu değerin altında 'Hazırlık başlat' uyarısı verilir; 60'tan büyük olmalı</t>
  </si>
  <si>
    <t>Genel Durum</t>
  </si>
  <si>
    <t>Takipteki yabancı çalışan</t>
  </si>
  <si>
    <t>Süresi dolmuş izin</t>
  </si>
  <si>
    <t>Acil: çalışmayı durdurun ve hukuki destek alın</t>
  </si>
  <si>
    <t>Uzatma penceresi açık (başvuru yapılmamış)</t>
  </si>
  <si>
    <t>Süre dolmadan başvurun</t>
  </si>
  <si>
    <t>Hazırlık başlatılacak</t>
  </si>
  <si>
    <t>Başvurusu yapılmış</t>
  </si>
  <si>
    <t>Geçerli izin</t>
  </si>
  <si>
    <t>Bitiş tarihi olmayan (süresiz / muafiyet)</t>
  </si>
  <si>
    <t>Pasaportu 180 günden kısa sürede bitecek</t>
  </si>
  <si>
    <t>En yakın izin bitiş tarihi</t>
  </si>
  <si>
    <t>Bildirimler</t>
  </si>
  <si>
    <t>Geciken Bakanlık bildirimi</t>
  </si>
  <si>
    <t>Bekleyen Bakanlık bildirimi</t>
  </si>
  <si>
    <t>Onay</t>
  </si>
  <si>
    <t>Hazırlayan (İK)</t>
  </si>
  <si>
    <t>[Ad Soyad]</t>
  </si>
  <si>
    <t>Kontrol eden</t>
  </si>
  <si>
    <t>Nasıl Kullanılır?</t>
  </si>
  <si>
    <t>Yabancı çalışanların çalışma izni ve pasaport bitiş tarihlerini izleyen; uzatma başvuru penceresinin (bitişe 60 gün kala) açıldığını, hazırlık uyarısını ve süresi geçen izinleri otomatik gösteren takip tablosu. Ayrıca Bakanlığa yapılacak 15 günlük başlama ve sona erme bildirimlerinin son tarihlerini hesaplar.</t>
  </si>
  <si>
    <t>Kullanım adımları</t>
  </si>
  <si>
    <t>1. Önce Özet sayfasındaki 'Hazırlık uyarısı' gün sayısını belirleyin (öneri: 90 gün). Kalan süre bu değerin altına düştüğünde durum 'Hazırlık başlat' olarak görünür; böylece belgeleri pencere açılmadan toplayabilirsiniz.</t>
  </si>
  <si>
    <t>2. İzin Takip sayfasına her yabancı çalışan için bir satır girin: ad soyad, uyruk, pasaport bilgileri, izin türü, izin numarası, başlangıç ve bitiş tarihleri.</t>
  </si>
  <si>
    <t>3. Kalan gün, uzatma penceresinin açılış tarihi (bitiş − 60 gün) ve durum otomatik hesaplanır. 'Uzatma penceresi açık' görünen satırlar için başvuruyu süre dolmadan yapın; süre dolduktan sonra yapılan uzatma başvuruları reddedilir (6735 sayılı Kanun md. 7).</t>
  </si>
  <si>
    <t>4. Süresiz çalışma izni, Turkuaz Kart veya muafiyet kapsamındaki çalışanlarda bitiş tarihi yoksa boş bırakın; durum 'Bitiş tarihi yok' görünür. Belgelerin kendi geçerlilik koşullarını ayrıca kontrol edin.</t>
  </si>
  <si>
    <t>5. Uzatma başvurusu yaptığınızda başvuru tarihini ve başvuru durumunu girin. Durum 'Başvuruldu' veya 'Onaylandı' ise uyarı rengi kalkar; onaylanan yeni izin geldiğinde başlangıç ve bitiş tarihlerini güncelleyin.</t>
  </si>
  <si>
    <t>6. Pasaport bitişine kalan gün ayrıca izlenir. Çalışma izni pasaportun geçerlilik süresinden 60 gün kısa verildiği için uzatmadan önce pasaport süresini kontrol edin.</t>
  </si>
  <si>
    <t>7. Bildirimler sayfasına işe başlama ve işten ayrılma tarihlerini girin; Bakanlığa bildirim için 15 günlük son tarih otomatik hesaplanır.</t>
  </si>
  <si>
    <t>8. Tablodaki pasaport ve kimlik bilgileri kişisel veridir. Dosyayı yalnızca yetkili İK kullanıcılarıyla paylaşın, parola korumalı bir klasörde saklayın.</t>
  </si>
  <si>
    <t>9. İtalik satırlar örnek veridir; kendi verinizi girmeden önce silin.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</si>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</sst>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i/>
      <color rgb="FF3A4A61"/>
      <sz val="10"/>
      <name val="Calibri"/>
    </font>
    <font>
      <color rgb="FF0E2849"/>
      <sz val="10"/>
      <name val="Calibri"/>
    </font>
    <font>
      <color rgb="FF3A4A61"/>
      <sz val="10"/>
      <name val="Calibri"/>
    </font>
    <font>
      <b/>
      <color rgb="FF13B8A7"/>
      <sz val="12"/>
      <name val="Calibri"/>
    </font>
    <font>
      <b/>
      <color rgb="FF0E2849"/>
      <sz val="10"/>
      <name val="Calibri"/>
    </font>
    <font>
      <b/>
      <color rgb="FF0E2849"/>
      <sz val="11"/>
      <name val="Calibri"/>
    </font>
    <font>
      <b/>
      <color rgb="FF1D5888"/>
      <sz val="11"/>
      <name val="Calibri"/>
    </font>
    <font>
      <i/>
      <color rgb="FF5A6B82"/>
      <sz val="9"/>
      <name val="Calibri"/>
    </font>
    <font>
      <b/>
      <color rgb="FF0E2849"/>
      <sz val="12"/>
      <name val="Calibri"/>
    </font>
    <font>
      <i/>
      <color rgb="FF5A6B82"/>
      <sz val="10"/>
      <name val="Calibri"/>
    </font>
    <font>
      <b/>
      <color rgb="FF0B7F74"/>
      <sz val="11"/>
      <name val="Calibri"/>
    </font>
    <font>
      <b/>
      <color rgb="FF13B8A7"/>
      <sz val="10"/>
      <name val="Calibri"/>
    </font>
  </fonts>
  <fills count="5">
    <fill>
      <patternFill patternType="none"/>
    </fill>
    <fill>
      <patternFill patternType="gray125"/>
    </fill>
    <fill>
      <patternFill patternType="solid">
        <fgColor rgb="FF0E2849"/>
      </patternFill>
    </fill>
    <fill>
      <patternFill patternType="solid">
        <fgColor rgb="FFF5F8FB"/>
      </patternFill>
    </fill>
    <fill>
      <patternFill patternType="solid">
        <fgColor rgb="FFEAF1F8"/>
      </patternFill>
    </fill>
  </fills>
  <borders count="3">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xf numFmtId="164" fontId="6" fillId="0" borderId="2" xfId="0" applyNumberFormat="1" applyFont="1" applyBorder="1" applyAlignment="1">
      <alignment horizontal="center"/>
    </xf>
    <xf numFmtId="0" fontId="6" fillId="0" borderId="2" xfId="0" applyFont="1" applyBorder="1" applyAlignment="1">
      <alignment horizontal="center"/>
    </xf>
    <xf numFmtId="3" fontId="7" fillId="3" borderId="2" xfId="0" applyNumberFormat="1" applyFont="1" applyFill="1" applyBorder="1"/>
    <xf numFmtId="164" fontId="7" fillId="3" borderId="2" xfId="0" applyNumberFormat="1" applyFont="1" applyFill="1" applyBorder="1" applyAlignment="1">
      <alignment horizontal="center"/>
    </xf>
    <xf numFmtId="164" fontId="8" fillId="0" borderId="2" xfId="0" applyNumberFormat="1" applyFont="1" applyBorder="1" applyAlignment="1">
      <alignment horizontal="center"/>
    </xf>
    <xf numFmtId="0" fontId="8" fillId="0" borderId="2" xfId="0" applyFont="1" applyBorder="1" applyAlignment="1">
      <alignment horizontal="center"/>
    </xf>
    <xf numFmtId="0" fontId="7" fillId="3" borderId="2" xfId="0" applyFont="1" applyFill="1" applyBorder="1"/>
    <xf numFmtId="0" fontId="8" fillId="0" borderId="2" xfId="0" applyFont="1" applyBorder="1" applyAlignment="1">
      <alignment vertical="top" wrapText="1"/>
    </xf>
    <xf numFmtId="0" fontId="6" fillId="0" borderId="2" xfId="0" applyFont="1" applyBorder="1" applyAlignment="1">
      <alignment vertical="top" wrapText="1"/>
    </xf>
    <xf numFmtId="0" fontId="8" fillId="0" borderId="2" xfId="0" applyFont="1" applyBorder="1"/>
    <xf numFmtId="0" fontId="9" fillId="0" borderId="0" xfId="0" applyFont="1"/>
    <xf numFmtId="0" fontId="10" fillId="3" borderId="2" xfId="0" applyFont="1" applyFill="1" applyBorder="1"/>
    <xf numFmtId="164" fontId="11" fillId="0" borderId="2" xfId="0" applyNumberFormat="1" applyFont="1" applyBorder="1" applyAlignment="1">
      <alignment horizontal="right"/>
    </xf>
    <xf numFmtId="3" fontId="12" fillId="4" borderId="2" xfId="0" applyNumberFormat="1" applyFont="1" applyFill="1" applyBorder="1" applyAlignment="1">
      <alignment horizontal="right"/>
    </xf>
    <xf numFmtId="0" fontId="13" fillId="0" borderId="0" xfId="0" applyFont="1"/>
    <xf numFmtId="3" fontId="11" fillId="0" borderId="2" xfId="0" applyNumberFormat="1" applyFont="1" applyBorder="1" applyAlignment="1">
      <alignment horizontal="right"/>
    </xf>
    <xf numFmtId="0" fontId="12" fillId="4" borderId="2" xfId="0" applyFont="1" applyFill="1" applyBorder="1" applyAlignment="1">
      <alignment horizontal="right"/>
    </xf>
    <xf numFmtId="0" fontId="8"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12">
    <dxf>
      <fill>
        <patternFill patternType="solid">
          <bgColor rgb="FFFDE2E1"/>
        </patternFill>
      </fill>
    </dxf>
    <dxf>
      <fill>
        <patternFill patternType="solid">
          <bgColor rgb="FFFFF4D6"/>
        </patternFill>
      </fill>
    </dxf>
    <dxf>
      <fill>
        <patternFill patternType="solid">
          <bgColor rgb="FFFDE2E1"/>
        </patternFill>
      </fill>
    </dxf>
    <dxf>
      <font>
        <color rgb="FF8A1C14"/>
      </font>
      <fill>
        <patternFill patternType="solid">
          <bgColor rgb="FFF8C9C6"/>
        </patternFill>
      </fill>
    </dxf>
    <dxf>
      <fill>
        <patternFill patternType="solid">
          <bgColor rgb="FFFDE2E1"/>
        </patternFill>
      </fill>
    </dxf>
    <dxf>
      <fill>
        <patternFill patternType="solid">
          <bgColor rgb="FFFFF4D6"/>
        </patternFill>
      </fill>
    </dxf>
    <dxf>
      <fill>
        <patternFill patternType="solid">
          <bgColor rgb="FFE3F6F4"/>
        </patternFill>
      </fill>
    </dxf>
    <dxf>
      <fill>
        <patternFill patternType="solid">
          <bgColor rgb="FFEAF1F8"/>
        </patternFill>
      </fill>
    </dxf>
    <dxf>
      <fill>
        <patternFill patternType="solid">
          <bgColor rgb="FFFFF4D6"/>
        </patternFill>
      </fill>
    </dxf>
    <dxf>
      <fill>
        <patternFill patternType="solid">
          <bgColor rgb="FFFDE2E1"/>
        </patternFill>
      </fill>
    </dxf>
    <dxf>
      <fill>
        <patternFill patternType="solid">
          <bgColor rgb="FFFFF4D6"/>
        </patternFill>
      </fill>
    </dxf>
    <dxf>
      <fill>
        <patternFill patternType="solid">
          <bgColor rgb="FFE3F6F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2.xml"/><Relationship Id="rId3"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5"/>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2" max="2" width="10" customWidth="1"/>
    <col min="3" max="3" width="24" customWidth="1"/>
    <col min="4" max="4" width="13" customWidth="1"/>
    <col min="5" max="5" width="20" customWidth="1"/>
    <col min="6" max="6" width="14" customWidth="1"/>
    <col min="7" max="7" width="13" customWidth="1"/>
    <col min="8" max="8" width="20" customWidth="1"/>
    <col min="9" max="9" width="14" customWidth="1"/>
    <col min="10" max="11" width="13" customWidth="1"/>
    <col min="13" max="14" width="13" customWidth="1"/>
    <col min="15" max="15" width="14" customWidth="1"/>
    <col min="16" max="16" width="22" customWidth="1"/>
    <col min="17" max="17" width="10" customWidth="1"/>
    <col min="18" max="18" width="14" customWidth="1"/>
    <col min="19" max="19" width="28" customWidth="1"/>
  </cols>
  <sheetData>
    <row r="1" ht="34" customHeight="1" spans="2:2" x14ac:dyDescent="0.25">
      <c r="B1" s="1" t="s">
        <v>0</v>
      </c>
    </row>
    <row r="2" ht="18" customHeight="1" spans="2:2" x14ac:dyDescent="0.25">
      <c r="B2" s="2" t="s">
        <v>1</v>
      </c>
    </row>
    <row r="3" ht="16" customHeight="1" spans="2:2" x14ac:dyDescent="0.25">
      <c r="B3" s="3" t="s">
        <v>2</v>
      </c>
    </row>
    <row r="4" spans="1:19" x14ac:dyDescent="0.25">
      <c r="A4" s="4"/>
      <c r="B4" s="4"/>
      <c r="C4" s="4"/>
      <c r="D4" s="4"/>
      <c r="E4" s="4"/>
      <c r="F4" s="4"/>
      <c r="G4" s="4"/>
      <c r="H4" s="4"/>
      <c r="I4" s="4"/>
      <c r="J4" s="4"/>
      <c r="K4" s="4"/>
      <c r="L4" s="4"/>
      <c r="M4" s="4"/>
      <c r="N4" s="4"/>
      <c r="O4" s="4"/>
      <c r="P4" s="4"/>
      <c r="Q4" s="4"/>
      <c r="R4" s="4"/>
      <c r="S4" s="4"/>
    </row>
    <row r="5" ht="30" customHeight="1" spans="1:19"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c r="R5" s="5" t="s">
        <v>20</v>
      </c>
      <c r="S5" s="5" t="s">
        <v>21</v>
      </c>
    </row>
    <row r="6" spans="1:19" x14ac:dyDescent="0.25">
      <c r="A6" s="6">
        <v>1</v>
      </c>
      <c r="B6" s="7" t="s">
        <v>22</v>
      </c>
      <c r="C6" s="7" t="s">
        <v>23</v>
      </c>
      <c r="D6" s="7" t="s">
        <v>24</v>
      </c>
      <c r="E6" s="7" t="s">
        <v>25</v>
      </c>
      <c r="F6" s="7" t="s">
        <v>26</v>
      </c>
      <c r="G6" s="8">
        <v>47623</v>
      </c>
      <c r="H6" s="9" t="s">
        <v>27</v>
      </c>
      <c r="I6" s="7" t="s">
        <v>28</v>
      </c>
      <c r="J6" s="8">
        <v>46032</v>
      </c>
      <c r="K6" s="8">
        <v>46396</v>
      </c>
      <c r="L6" s="10">
        <f>IF(K6="","",K6-TODAY())</f>
      </c>
      <c r="M6" s="11">
        <f>IF(K6="","",K6-60)</f>
      </c>
      <c r="N6" s="12"/>
      <c r="O6" s="13"/>
      <c r="P6" s="14">
        <f>IF(C6="","",IF(K6="","Bitiş tarihi yok",IF(OR(O6="Başvuruldu",O6="Onaylandı"),"Başvuru yapıldı",IF(L6&lt;0,"SÜRESİ DOLDU",IF(L6&lt;=60,"Uzatma penceresi açık",IF(L6&lt;='Özet'!$C$7,"Hazırlık başlat","Geçerli"))))))</f>
      </c>
      <c r="Q6" s="10">
        <f>IF(G6="","",G6-TODAY())</f>
      </c>
      <c r="R6" s="7" t="s">
        <v>29</v>
      </c>
      <c r="S6" s="15"/>
    </row>
    <row r="7" spans="1:19" x14ac:dyDescent="0.25">
      <c r="A7" s="6">
        <v>2</v>
      </c>
      <c r="B7" s="7" t="s">
        <v>30</v>
      </c>
      <c r="C7" s="7" t="s">
        <v>31</v>
      </c>
      <c r="D7" s="7" t="s">
        <v>32</v>
      </c>
      <c r="E7" s="7" t="s">
        <v>33</v>
      </c>
      <c r="F7" s="7" t="s">
        <v>34</v>
      </c>
      <c r="G7" s="8">
        <v>46461</v>
      </c>
      <c r="H7" s="9" t="s">
        <v>27</v>
      </c>
      <c r="I7" s="7" t="s">
        <v>28</v>
      </c>
      <c r="J7" s="8">
        <v>45992</v>
      </c>
      <c r="K7" s="8">
        <v>46356</v>
      </c>
      <c r="L7" s="10">
        <f>IF(K7="","",K7-TODAY())</f>
      </c>
      <c r="M7" s="11">
        <f>IF(K7="","",K7-60)</f>
      </c>
      <c r="N7" s="8">
        <v>46300</v>
      </c>
      <c r="O7" s="9" t="s">
        <v>35</v>
      </c>
      <c r="P7" s="14">
        <f>IF(C7="","",IF(K7="","Bitiş tarihi yok",IF(OR(O7="Başvuruldu",O7="Onaylandı"),"Başvuru yapıldı",IF(L7&lt;0,"SÜRESİ DOLDU",IF(L7&lt;=60,"Uzatma penceresi açık",IF(L7&lt;='Özet'!$C$7,"Hazırlık başlat","Geçerli"))))))</f>
      </c>
      <c r="Q7" s="10">
        <f>IF(G7="","",G7-TODAY())</f>
      </c>
      <c r="R7" s="7" t="s">
        <v>29</v>
      </c>
      <c r="S7" s="16" t="s">
        <v>36</v>
      </c>
    </row>
    <row r="8" spans="1:19" x14ac:dyDescent="0.25">
      <c r="A8" s="6">
        <v>3</v>
      </c>
      <c r="B8" s="7" t="s">
        <v>37</v>
      </c>
      <c r="C8" s="7" t="s">
        <v>38</v>
      </c>
      <c r="D8" s="7" t="s">
        <v>39</v>
      </c>
      <c r="E8" s="7" t="s">
        <v>40</v>
      </c>
      <c r="F8" s="7" t="s">
        <v>41</v>
      </c>
      <c r="G8" s="8">
        <v>48061</v>
      </c>
      <c r="H8" s="9" t="s">
        <v>42</v>
      </c>
      <c r="I8" s="7" t="s">
        <v>43</v>
      </c>
      <c r="J8" s="8">
        <v>45444</v>
      </c>
      <c r="K8" s="12"/>
      <c r="L8" s="10">
        <f>IF(K8="","",K8-TODAY())</f>
      </c>
      <c r="M8" s="11">
        <f>IF(K8="","",K8-60)</f>
      </c>
      <c r="N8" s="12"/>
      <c r="O8" s="13"/>
      <c r="P8" s="14">
        <f>IF(C8="","",IF(K8="","Bitiş tarihi yok",IF(OR(O8="Başvuruldu",O8="Onaylandı"),"Başvuru yapıldı",IF(L8&lt;0,"SÜRESİ DOLDU",IF(L8&lt;=60,"Uzatma penceresi açık",IF(L8&lt;='Özet'!$C$7,"Hazırlık başlat","Geçerli"))))))</f>
      </c>
      <c r="Q8" s="10">
        <f>IF(G8="","",G8-TODAY())</f>
      </c>
      <c r="R8" s="7" t="s">
        <v>29</v>
      </c>
      <c r="S8" s="15"/>
    </row>
    <row r="9" spans="1:19" x14ac:dyDescent="0.25">
      <c r="A9" s="6">
        <v>4</v>
      </c>
      <c r="B9" s="17"/>
      <c r="C9" s="17"/>
      <c r="D9" s="17"/>
      <c r="E9" s="17"/>
      <c r="F9" s="17"/>
      <c r="G9" s="12"/>
      <c r="H9" s="13"/>
      <c r="I9" s="17"/>
      <c r="J9" s="12"/>
      <c r="K9" s="12"/>
      <c r="L9" s="10">
        <f>IF(K9="","",K9-TODAY())</f>
      </c>
      <c r="M9" s="11">
        <f>IF(K9="","",K9-60)</f>
      </c>
      <c r="N9" s="12"/>
      <c r="O9" s="13"/>
      <c r="P9" s="14">
        <f>IF(C9="","",IF(K9="","Bitiş tarihi yok",IF(OR(O9="Başvuruldu",O9="Onaylandı"),"Başvuru yapıldı",IF(L9&lt;0,"SÜRESİ DOLDU",IF(L9&lt;=60,"Uzatma penceresi açık",IF(L9&lt;='Özet'!$C$7,"Hazırlık başlat","Geçerli"))))))</f>
      </c>
      <c r="Q9" s="10">
        <f>IF(G9="","",G9-TODAY())</f>
      </c>
      <c r="R9" s="17"/>
      <c r="S9" s="15"/>
    </row>
    <row r="10" spans="1:19" x14ac:dyDescent="0.25">
      <c r="A10" s="6">
        <v>5</v>
      </c>
      <c r="B10" s="17"/>
      <c r="C10" s="17"/>
      <c r="D10" s="17"/>
      <c r="E10" s="17"/>
      <c r="F10" s="17"/>
      <c r="G10" s="12"/>
      <c r="H10" s="13"/>
      <c r="I10" s="17"/>
      <c r="J10" s="12"/>
      <c r="K10" s="12"/>
      <c r="L10" s="10">
        <f>IF(K10="","",K10-TODAY())</f>
      </c>
      <c r="M10" s="11">
        <f>IF(K10="","",K10-60)</f>
      </c>
      <c r="N10" s="12"/>
      <c r="O10" s="13"/>
      <c r="P10" s="14">
        <f>IF(C10="","",IF(K10="","Bitiş tarihi yok",IF(OR(O10="Başvuruldu",O10="Onaylandı"),"Başvuru yapıldı",IF(L10&lt;0,"SÜRESİ DOLDU",IF(L10&lt;=60,"Uzatma penceresi açık",IF(L10&lt;='Özet'!$C$7,"Hazırlık başlat","Geçerli"))))))</f>
      </c>
      <c r="Q10" s="10">
        <f>IF(G10="","",G10-TODAY())</f>
      </c>
      <c r="R10" s="17"/>
      <c r="S10" s="15"/>
    </row>
    <row r="11" spans="1:19" x14ac:dyDescent="0.25">
      <c r="A11" s="6">
        <v>6</v>
      </c>
      <c r="B11" s="17"/>
      <c r="C11" s="17"/>
      <c r="D11" s="17"/>
      <c r="E11" s="17"/>
      <c r="F11" s="17"/>
      <c r="G11" s="12"/>
      <c r="H11" s="13"/>
      <c r="I11" s="17"/>
      <c r="J11" s="12"/>
      <c r="K11" s="12"/>
      <c r="L11" s="10">
        <f>IF(K11="","",K11-TODAY())</f>
      </c>
      <c r="M11" s="11">
        <f>IF(K11="","",K11-60)</f>
      </c>
      <c r="N11" s="12"/>
      <c r="O11" s="13"/>
      <c r="P11" s="14">
        <f>IF(C11="","",IF(K11="","Bitiş tarihi yok",IF(OR(O11="Başvuruldu",O11="Onaylandı"),"Başvuru yapıldı",IF(L11&lt;0,"SÜRESİ DOLDU",IF(L11&lt;=60,"Uzatma penceresi açık",IF(L11&lt;='Özet'!$C$7,"Hazırlık başlat","Geçerli"))))))</f>
      </c>
      <c r="Q11" s="10">
        <f>IF(G11="","",G11-TODAY())</f>
      </c>
      <c r="R11" s="17"/>
      <c r="S11" s="15"/>
    </row>
    <row r="12" spans="1:19" x14ac:dyDescent="0.25">
      <c r="A12" s="6">
        <v>7</v>
      </c>
      <c r="B12" s="17"/>
      <c r="C12" s="17"/>
      <c r="D12" s="17"/>
      <c r="E12" s="17"/>
      <c r="F12" s="17"/>
      <c r="G12" s="12"/>
      <c r="H12" s="13"/>
      <c r="I12" s="17"/>
      <c r="J12" s="12"/>
      <c r="K12" s="12"/>
      <c r="L12" s="10">
        <f>IF(K12="","",K12-TODAY())</f>
      </c>
      <c r="M12" s="11">
        <f>IF(K12="","",K12-60)</f>
      </c>
      <c r="N12" s="12"/>
      <c r="O12" s="13"/>
      <c r="P12" s="14">
        <f>IF(C12="","",IF(K12="","Bitiş tarihi yok",IF(OR(O12="Başvuruldu",O12="Onaylandı"),"Başvuru yapıldı",IF(L12&lt;0,"SÜRESİ DOLDU",IF(L12&lt;=60,"Uzatma penceresi açık",IF(L12&lt;='Özet'!$C$7,"Hazırlık başlat","Geçerli"))))))</f>
      </c>
      <c r="Q12" s="10">
        <f>IF(G12="","",G12-TODAY())</f>
      </c>
      <c r="R12" s="17"/>
      <c r="S12" s="15"/>
    </row>
    <row r="13" spans="1:19" x14ac:dyDescent="0.25">
      <c r="A13" s="6">
        <v>8</v>
      </c>
      <c r="B13" s="17"/>
      <c r="C13" s="17"/>
      <c r="D13" s="17"/>
      <c r="E13" s="17"/>
      <c r="F13" s="17"/>
      <c r="G13" s="12"/>
      <c r="H13" s="13"/>
      <c r="I13" s="17"/>
      <c r="J13" s="12"/>
      <c r="K13" s="12"/>
      <c r="L13" s="10">
        <f>IF(K13="","",K13-TODAY())</f>
      </c>
      <c r="M13" s="11">
        <f>IF(K13="","",K13-60)</f>
      </c>
      <c r="N13" s="12"/>
      <c r="O13" s="13"/>
      <c r="P13" s="14">
        <f>IF(C13="","",IF(K13="","Bitiş tarihi yok",IF(OR(O13="Başvuruldu",O13="Onaylandı"),"Başvuru yapıldı",IF(L13&lt;0,"SÜRESİ DOLDU",IF(L13&lt;=60,"Uzatma penceresi açık",IF(L13&lt;='Özet'!$C$7,"Hazırlık başlat","Geçerli"))))))</f>
      </c>
      <c r="Q13" s="10">
        <f>IF(G13="","",G13-TODAY())</f>
      </c>
      <c r="R13" s="17"/>
      <c r="S13" s="15"/>
    </row>
    <row r="14" spans="1:19" x14ac:dyDescent="0.25">
      <c r="A14" s="6">
        <v>9</v>
      </c>
      <c r="B14" s="17"/>
      <c r="C14" s="17"/>
      <c r="D14" s="17"/>
      <c r="E14" s="17"/>
      <c r="F14" s="17"/>
      <c r="G14" s="12"/>
      <c r="H14" s="13"/>
      <c r="I14" s="17"/>
      <c r="J14" s="12"/>
      <c r="K14" s="12"/>
      <c r="L14" s="10">
        <f>IF(K14="","",K14-TODAY())</f>
      </c>
      <c r="M14" s="11">
        <f>IF(K14="","",K14-60)</f>
      </c>
      <c r="N14" s="12"/>
      <c r="O14" s="13"/>
      <c r="P14" s="14">
        <f>IF(C14="","",IF(K14="","Bitiş tarihi yok",IF(OR(O14="Başvuruldu",O14="Onaylandı"),"Başvuru yapıldı",IF(L14&lt;0,"SÜRESİ DOLDU",IF(L14&lt;=60,"Uzatma penceresi açık",IF(L14&lt;='Özet'!$C$7,"Hazırlık başlat","Geçerli"))))))</f>
      </c>
      <c r="Q14" s="10">
        <f>IF(G14="","",G14-TODAY())</f>
      </c>
      <c r="R14" s="17"/>
      <c r="S14" s="15"/>
    </row>
    <row r="15" spans="1:19" x14ac:dyDescent="0.25">
      <c r="A15" s="6">
        <v>10</v>
      </c>
      <c r="B15" s="17"/>
      <c r="C15" s="17"/>
      <c r="D15" s="17"/>
      <c r="E15" s="17"/>
      <c r="F15" s="17"/>
      <c r="G15" s="12"/>
      <c r="H15" s="13"/>
      <c r="I15" s="17"/>
      <c r="J15" s="12"/>
      <c r="K15" s="12"/>
      <c r="L15" s="10">
        <f>IF(K15="","",K15-TODAY())</f>
      </c>
      <c r="M15" s="11">
        <f>IF(K15="","",K15-60)</f>
      </c>
      <c r="N15" s="12"/>
      <c r="O15" s="13"/>
      <c r="P15" s="14">
        <f>IF(C15="","",IF(K15="","Bitiş tarihi yok",IF(OR(O15="Başvuruldu",O15="Onaylandı"),"Başvuru yapıldı",IF(L15&lt;0,"SÜRESİ DOLDU",IF(L15&lt;=60,"Uzatma penceresi açık",IF(L15&lt;='Özet'!$C$7,"Hazırlık başlat","Geçerli"))))))</f>
      </c>
      <c r="Q15" s="10">
        <f>IF(G15="","",G15-TODAY())</f>
      </c>
      <c r="R15" s="17"/>
      <c r="S15" s="15"/>
    </row>
    <row r="16" spans="1:19" x14ac:dyDescent="0.25">
      <c r="A16" s="6">
        <v>11</v>
      </c>
      <c r="B16" s="17"/>
      <c r="C16" s="17"/>
      <c r="D16" s="17"/>
      <c r="E16" s="17"/>
      <c r="F16" s="17"/>
      <c r="G16" s="12"/>
      <c r="H16" s="13"/>
      <c r="I16" s="17"/>
      <c r="J16" s="12"/>
      <c r="K16" s="12"/>
      <c r="L16" s="10">
        <f>IF(K16="","",K16-TODAY())</f>
      </c>
      <c r="M16" s="11">
        <f>IF(K16="","",K16-60)</f>
      </c>
      <c r="N16" s="12"/>
      <c r="O16" s="13"/>
      <c r="P16" s="14">
        <f>IF(C16="","",IF(K16="","Bitiş tarihi yok",IF(OR(O16="Başvuruldu",O16="Onaylandı"),"Başvuru yapıldı",IF(L16&lt;0,"SÜRESİ DOLDU",IF(L16&lt;=60,"Uzatma penceresi açık",IF(L16&lt;='Özet'!$C$7,"Hazırlık başlat","Geçerli"))))))</f>
      </c>
      <c r="Q16" s="10">
        <f>IF(G16="","",G16-TODAY())</f>
      </c>
      <c r="R16" s="17"/>
      <c r="S16" s="15"/>
    </row>
    <row r="17" spans="1:19" x14ac:dyDescent="0.25">
      <c r="A17" s="6">
        <v>12</v>
      </c>
      <c r="B17" s="17"/>
      <c r="C17" s="17"/>
      <c r="D17" s="17"/>
      <c r="E17" s="17"/>
      <c r="F17" s="17"/>
      <c r="G17" s="12"/>
      <c r="H17" s="13"/>
      <c r="I17" s="17"/>
      <c r="J17" s="12"/>
      <c r="K17" s="12"/>
      <c r="L17" s="10">
        <f>IF(K17="","",K17-TODAY())</f>
      </c>
      <c r="M17" s="11">
        <f>IF(K17="","",K17-60)</f>
      </c>
      <c r="N17" s="12"/>
      <c r="O17" s="13"/>
      <c r="P17" s="14">
        <f>IF(C17="","",IF(K17="","Bitiş tarihi yok",IF(OR(O17="Başvuruldu",O17="Onaylandı"),"Başvuru yapıldı",IF(L17&lt;0,"SÜRESİ DOLDU",IF(L17&lt;=60,"Uzatma penceresi açık",IF(L17&lt;='Özet'!$C$7,"Hazırlık başlat","Geçerli"))))))</f>
      </c>
      <c r="Q17" s="10">
        <f>IF(G17="","",G17-TODAY())</f>
      </c>
      <c r="R17" s="17"/>
      <c r="S17" s="15"/>
    </row>
    <row r="18" spans="1:19" x14ac:dyDescent="0.25">
      <c r="A18" s="6">
        <v>13</v>
      </c>
      <c r="B18" s="17"/>
      <c r="C18" s="17"/>
      <c r="D18" s="17"/>
      <c r="E18" s="17"/>
      <c r="F18" s="17"/>
      <c r="G18" s="12"/>
      <c r="H18" s="13"/>
      <c r="I18" s="17"/>
      <c r="J18" s="12"/>
      <c r="K18" s="12"/>
      <c r="L18" s="10">
        <f>IF(K18="","",K18-TODAY())</f>
      </c>
      <c r="M18" s="11">
        <f>IF(K18="","",K18-60)</f>
      </c>
      <c r="N18" s="12"/>
      <c r="O18" s="13"/>
      <c r="P18" s="14">
        <f>IF(C18="","",IF(K18="","Bitiş tarihi yok",IF(OR(O18="Başvuruldu",O18="Onaylandı"),"Başvuru yapıldı",IF(L18&lt;0,"SÜRESİ DOLDU",IF(L18&lt;=60,"Uzatma penceresi açık",IF(L18&lt;='Özet'!$C$7,"Hazırlık başlat","Geçerli"))))))</f>
      </c>
      <c r="Q18" s="10">
        <f>IF(G18="","",G18-TODAY())</f>
      </c>
      <c r="R18" s="17"/>
      <c r="S18" s="15"/>
    </row>
    <row r="19" spans="1:19" x14ac:dyDescent="0.25">
      <c r="A19" s="6">
        <v>14</v>
      </c>
      <c r="B19" s="17"/>
      <c r="C19" s="17"/>
      <c r="D19" s="17"/>
      <c r="E19" s="17"/>
      <c r="F19" s="17"/>
      <c r="G19" s="12"/>
      <c r="H19" s="13"/>
      <c r="I19" s="17"/>
      <c r="J19" s="12"/>
      <c r="K19" s="12"/>
      <c r="L19" s="10">
        <f>IF(K19="","",K19-TODAY())</f>
      </c>
      <c r="M19" s="11">
        <f>IF(K19="","",K19-60)</f>
      </c>
      <c r="N19" s="12"/>
      <c r="O19" s="13"/>
      <c r="P19" s="14">
        <f>IF(C19="","",IF(K19="","Bitiş tarihi yok",IF(OR(O19="Başvuruldu",O19="Onaylandı"),"Başvuru yapıldı",IF(L19&lt;0,"SÜRESİ DOLDU",IF(L19&lt;=60,"Uzatma penceresi açık",IF(L19&lt;='Özet'!$C$7,"Hazırlık başlat","Geçerli"))))))</f>
      </c>
      <c r="Q19" s="10">
        <f>IF(G19="","",G19-TODAY())</f>
      </c>
      <c r="R19" s="17"/>
      <c r="S19" s="15"/>
    </row>
    <row r="20" spans="1:19" x14ac:dyDescent="0.25">
      <c r="A20" s="6">
        <v>15</v>
      </c>
      <c r="B20" s="17"/>
      <c r="C20" s="17"/>
      <c r="D20" s="17"/>
      <c r="E20" s="17"/>
      <c r="F20" s="17"/>
      <c r="G20" s="12"/>
      <c r="H20" s="13"/>
      <c r="I20" s="17"/>
      <c r="J20" s="12"/>
      <c r="K20" s="12"/>
      <c r="L20" s="10">
        <f>IF(K20="","",K20-TODAY())</f>
      </c>
      <c r="M20" s="11">
        <f>IF(K20="","",K20-60)</f>
      </c>
      <c r="N20" s="12"/>
      <c r="O20" s="13"/>
      <c r="P20" s="14">
        <f>IF(C20="","",IF(K20="","Bitiş tarihi yok",IF(OR(O20="Başvuruldu",O20="Onaylandı"),"Başvuru yapıldı",IF(L20&lt;0,"SÜRESİ DOLDU",IF(L20&lt;=60,"Uzatma penceresi açık",IF(L20&lt;='Özet'!$C$7,"Hazırlık başlat","Geçerli"))))))</f>
      </c>
      <c r="Q20" s="10">
        <f>IF(G20="","",G20-TODAY())</f>
      </c>
      <c r="R20" s="17"/>
      <c r="S20" s="15"/>
    </row>
    <row r="21" spans="1:19" x14ac:dyDescent="0.25">
      <c r="A21" s="6">
        <v>16</v>
      </c>
      <c r="B21" s="17"/>
      <c r="C21" s="17"/>
      <c r="D21" s="17"/>
      <c r="E21" s="17"/>
      <c r="F21" s="17"/>
      <c r="G21" s="12"/>
      <c r="H21" s="13"/>
      <c r="I21" s="17"/>
      <c r="J21" s="12"/>
      <c r="K21" s="12"/>
      <c r="L21" s="10">
        <f>IF(K21="","",K21-TODAY())</f>
      </c>
      <c r="M21" s="11">
        <f>IF(K21="","",K21-60)</f>
      </c>
      <c r="N21" s="12"/>
      <c r="O21" s="13"/>
      <c r="P21" s="14">
        <f>IF(C21="","",IF(K21="","Bitiş tarihi yok",IF(OR(O21="Başvuruldu",O21="Onaylandı"),"Başvuru yapıldı",IF(L21&lt;0,"SÜRESİ DOLDU",IF(L21&lt;=60,"Uzatma penceresi açık",IF(L21&lt;='Özet'!$C$7,"Hazırlık başlat","Geçerli"))))))</f>
      </c>
      <c r="Q21" s="10">
        <f>IF(G21="","",G21-TODAY())</f>
      </c>
      <c r="R21" s="17"/>
      <c r="S21" s="15"/>
    </row>
    <row r="22" spans="1:19" x14ac:dyDescent="0.25">
      <c r="A22" s="6">
        <v>17</v>
      </c>
      <c r="B22" s="17"/>
      <c r="C22" s="17"/>
      <c r="D22" s="17"/>
      <c r="E22" s="17"/>
      <c r="F22" s="17"/>
      <c r="G22" s="12"/>
      <c r="H22" s="13"/>
      <c r="I22" s="17"/>
      <c r="J22" s="12"/>
      <c r="K22" s="12"/>
      <c r="L22" s="10">
        <f>IF(K22="","",K22-TODAY())</f>
      </c>
      <c r="M22" s="11">
        <f>IF(K22="","",K22-60)</f>
      </c>
      <c r="N22" s="12"/>
      <c r="O22" s="13"/>
      <c r="P22" s="14">
        <f>IF(C22="","",IF(K22="","Bitiş tarihi yok",IF(OR(O22="Başvuruldu",O22="Onaylandı"),"Başvuru yapıldı",IF(L22&lt;0,"SÜRESİ DOLDU",IF(L22&lt;=60,"Uzatma penceresi açık",IF(L22&lt;='Özet'!$C$7,"Hazırlık başlat","Geçerli"))))))</f>
      </c>
      <c r="Q22" s="10">
        <f>IF(G22="","",G22-TODAY())</f>
      </c>
      <c r="R22" s="17"/>
      <c r="S22" s="15"/>
    </row>
    <row r="23" spans="1:19" x14ac:dyDescent="0.25">
      <c r="A23" s="6">
        <v>18</v>
      </c>
      <c r="B23" s="17"/>
      <c r="C23" s="17"/>
      <c r="D23" s="17"/>
      <c r="E23" s="17"/>
      <c r="F23" s="17"/>
      <c r="G23" s="12"/>
      <c r="H23" s="13"/>
      <c r="I23" s="17"/>
      <c r="J23" s="12"/>
      <c r="K23" s="12"/>
      <c r="L23" s="10">
        <f>IF(K23="","",K23-TODAY())</f>
      </c>
      <c r="M23" s="11">
        <f>IF(K23="","",K23-60)</f>
      </c>
      <c r="N23" s="12"/>
      <c r="O23" s="13"/>
      <c r="P23" s="14">
        <f>IF(C23="","",IF(K23="","Bitiş tarihi yok",IF(OR(O23="Başvuruldu",O23="Onaylandı"),"Başvuru yapıldı",IF(L23&lt;0,"SÜRESİ DOLDU",IF(L23&lt;=60,"Uzatma penceresi açık",IF(L23&lt;='Özet'!$C$7,"Hazırlık başlat","Geçerli"))))))</f>
      </c>
      <c r="Q23" s="10">
        <f>IF(G23="","",G23-TODAY())</f>
      </c>
      <c r="R23" s="17"/>
      <c r="S23" s="15"/>
    </row>
    <row r="24" spans="1:19" x14ac:dyDescent="0.25">
      <c r="A24" s="6">
        <v>19</v>
      </c>
      <c r="B24" s="17"/>
      <c r="C24" s="17"/>
      <c r="D24" s="17"/>
      <c r="E24" s="17"/>
      <c r="F24" s="17"/>
      <c r="G24" s="12"/>
      <c r="H24" s="13"/>
      <c r="I24" s="17"/>
      <c r="J24" s="12"/>
      <c r="K24" s="12"/>
      <c r="L24" s="10">
        <f>IF(K24="","",K24-TODAY())</f>
      </c>
      <c r="M24" s="11">
        <f>IF(K24="","",K24-60)</f>
      </c>
      <c r="N24" s="12"/>
      <c r="O24" s="13"/>
      <c r="P24" s="14">
        <f>IF(C24="","",IF(K24="","Bitiş tarihi yok",IF(OR(O24="Başvuruldu",O24="Onaylandı"),"Başvuru yapıldı",IF(L24&lt;0,"SÜRESİ DOLDU",IF(L24&lt;=60,"Uzatma penceresi açık",IF(L24&lt;='Özet'!$C$7,"Hazırlık başlat","Geçerli"))))))</f>
      </c>
      <c r="Q24" s="10">
        <f>IF(G24="","",G24-TODAY())</f>
      </c>
      <c r="R24" s="17"/>
      <c r="S24" s="15"/>
    </row>
    <row r="25" spans="1:19" x14ac:dyDescent="0.25">
      <c r="A25" s="6">
        <v>20</v>
      </c>
      <c r="B25" s="17"/>
      <c r="C25" s="17"/>
      <c r="D25" s="17"/>
      <c r="E25" s="17"/>
      <c r="F25" s="17"/>
      <c r="G25" s="12"/>
      <c r="H25" s="13"/>
      <c r="I25" s="17"/>
      <c r="J25" s="12"/>
      <c r="K25" s="12"/>
      <c r="L25" s="10">
        <f>IF(K25="","",K25-TODAY())</f>
      </c>
      <c r="M25" s="11">
        <f>IF(K25="","",K25-60)</f>
      </c>
      <c r="N25" s="12"/>
      <c r="O25" s="13"/>
      <c r="P25" s="14">
        <f>IF(C25="","",IF(K25="","Bitiş tarihi yok",IF(OR(O25="Başvuruldu",O25="Onaylandı"),"Başvuru yapıldı",IF(L25&lt;0,"SÜRESİ DOLDU",IF(L25&lt;=60,"Uzatma penceresi açık",IF(L25&lt;='Özet'!$C$7,"Hazırlık başlat","Geçerli"))))))</f>
      </c>
      <c r="Q25" s="10">
        <f>IF(G25="","",G25-TODAY())</f>
      </c>
      <c r="R25" s="17"/>
      <c r="S25" s="15"/>
    </row>
    <row r="26" spans="1:19" x14ac:dyDescent="0.25">
      <c r="A26" s="6">
        <v>21</v>
      </c>
      <c r="B26" s="17"/>
      <c r="C26" s="17"/>
      <c r="D26" s="17"/>
      <c r="E26" s="17"/>
      <c r="F26" s="17"/>
      <c r="G26" s="12"/>
      <c r="H26" s="13"/>
      <c r="I26" s="17"/>
      <c r="J26" s="12"/>
      <c r="K26" s="12"/>
      <c r="L26" s="10">
        <f>IF(K26="","",K26-TODAY())</f>
      </c>
      <c r="M26" s="11">
        <f>IF(K26="","",K26-60)</f>
      </c>
      <c r="N26" s="12"/>
      <c r="O26" s="13"/>
      <c r="P26" s="14">
        <f>IF(C26="","",IF(K26="","Bitiş tarihi yok",IF(OR(O26="Başvuruldu",O26="Onaylandı"),"Başvuru yapıldı",IF(L26&lt;0,"SÜRESİ DOLDU",IF(L26&lt;=60,"Uzatma penceresi açık",IF(L26&lt;='Özet'!$C$7,"Hazırlık başlat","Geçerli"))))))</f>
      </c>
      <c r="Q26" s="10">
        <f>IF(G26="","",G26-TODAY())</f>
      </c>
      <c r="R26" s="17"/>
      <c r="S26" s="15"/>
    </row>
    <row r="27" spans="1:19" x14ac:dyDescent="0.25">
      <c r="A27" s="6">
        <v>22</v>
      </c>
      <c r="B27" s="17"/>
      <c r="C27" s="17"/>
      <c r="D27" s="17"/>
      <c r="E27" s="17"/>
      <c r="F27" s="17"/>
      <c r="G27" s="12"/>
      <c r="H27" s="13"/>
      <c r="I27" s="17"/>
      <c r="J27" s="12"/>
      <c r="K27" s="12"/>
      <c r="L27" s="10">
        <f>IF(K27="","",K27-TODAY())</f>
      </c>
      <c r="M27" s="11">
        <f>IF(K27="","",K27-60)</f>
      </c>
      <c r="N27" s="12"/>
      <c r="O27" s="13"/>
      <c r="P27" s="14">
        <f>IF(C27="","",IF(K27="","Bitiş tarihi yok",IF(OR(O27="Başvuruldu",O27="Onaylandı"),"Başvuru yapıldı",IF(L27&lt;0,"SÜRESİ DOLDU",IF(L27&lt;=60,"Uzatma penceresi açık",IF(L27&lt;='Özet'!$C$7,"Hazırlık başlat","Geçerli"))))))</f>
      </c>
      <c r="Q27" s="10">
        <f>IF(G27="","",G27-TODAY())</f>
      </c>
      <c r="R27" s="17"/>
      <c r="S27" s="15"/>
    </row>
    <row r="28" spans="1:19" x14ac:dyDescent="0.25">
      <c r="A28" s="6">
        <v>23</v>
      </c>
      <c r="B28" s="17"/>
      <c r="C28" s="17"/>
      <c r="D28" s="17"/>
      <c r="E28" s="17"/>
      <c r="F28" s="17"/>
      <c r="G28" s="12"/>
      <c r="H28" s="13"/>
      <c r="I28" s="17"/>
      <c r="J28" s="12"/>
      <c r="K28" s="12"/>
      <c r="L28" s="10">
        <f>IF(K28="","",K28-TODAY())</f>
      </c>
      <c r="M28" s="11">
        <f>IF(K28="","",K28-60)</f>
      </c>
      <c r="N28" s="12"/>
      <c r="O28" s="13"/>
      <c r="P28" s="14">
        <f>IF(C28="","",IF(K28="","Bitiş tarihi yok",IF(OR(O28="Başvuruldu",O28="Onaylandı"),"Başvuru yapıldı",IF(L28&lt;0,"SÜRESİ DOLDU",IF(L28&lt;=60,"Uzatma penceresi açık",IF(L28&lt;='Özet'!$C$7,"Hazırlık başlat","Geçerli"))))))</f>
      </c>
      <c r="Q28" s="10">
        <f>IF(G28="","",G28-TODAY())</f>
      </c>
      <c r="R28" s="17"/>
      <c r="S28" s="15"/>
    </row>
    <row r="29" spans="1:19" x14ac:dyDescent="0.25">
      <c r="A29" s="6">
        <v>24</v>
      </c>
      <c r="B29" s="17"/>
      <c r="C29" s="17"/>
      <c r="D29" s="17"/>
      <c r="E29" s="17"/>
      <c r="F29" s="17"/>
      <c r="G29" s="12"/>
      <c r="H29" s="13"/>
      <c r="I29" s="17"/>
      <c r="J29" s="12"/>
      <c r="K29" s="12"/>
      <c r="L29" s="10">
        <f>IF(K29="","",K29-TODAY())</f>
      </c>
      <c r="M29" s="11">
        <f>IF(K29="","",K29-60)</f>
      </c>
      <c r="N29" s="12"/>
      <c r="O29" s="13"/>
      <c r="P29" s="14">
        <f>IF(C29="","",IF(K29="","Bitiş tarihi yok",IF(OR(O29="Başvuruldu",O29="Onaylandı"),"Başvuru yapıldı",IF(L29&lt;0,"SÜRESİ DOLDU",IF(L29&lt;=60,"Uzatma penceresi açık",IF(L29&lt;='Özet'!$C$7,"Hazırlık başlat","Geçerli"))))))</f>
      </c>
      <c r="Q29" s="10">
        <f>IF(G29="","",G29-TODAY())</f>
      </c>
      <c r="R29" s="17"/>
      <c r="S29" s="15"/>
    </row>
    <row r="30" spans="1:19" x14ac:dyDescent="0.25">
      <c r="A30" s="6">
        <v>25</v>
      </c>
      <c r="B30" s="17"/>
      <c r="C30" s="17"/>
      <c r="D30" s="17"/>
      <c r="E30" s="17"/>
      <c r="F30" s="17"/>
      <c r="G30" s="12"/>
      <c r="H30" s="13"/>
      <c r="I30" s="17"/>
      <c r="J30" s="12"/>
      <c r="K30" s="12"/>
      <c r="L30" s="10">
        <f>IF(K30="","",K30-TODAY())</f>
      </c>
      <c r="M30" s="11">
        <f>IF(K30="","",K30-60)</f>
      </c>
      <c r="N30" s="12"/>
      <c r="O30" s="13"/>
      <c r="P30" s="14">
        <f>IF(C30="","",IF(K30="","Bitiş tarihi yok",IF(OR(O30="Başvuruldu",O30="Onaylandı"),"Başvuru yapıldı",IF(L30&lt;0,"SÜRESİ DOLDU",IF(L30&lt;=60,"Uzatma penceresi açık",IF(L30&lt;='Özet'!$C$7,"Hazırlık başlat","Geçerli"))))))</f>
      </c>
      <c r="Q30" s="10">
        <f>IF(G30="","",G30-TODAY())</f>
      </c>
      <c r="R30" s="17"/>
      <c r="S30" s="15"/>
    </row>
    <row r="31" spans="1:19" x14ac:dyDescent="0.25">
      <c r="A31" s="6">
        <v>26</v>
      </c>
      <c r="B31" s="17"/>
      <c r="C31" s="17"/>
      <c r="D31" s="17"/>
      <c r="E31" s="17"/>
      <c r="F31" s="17"/>
      <c r="G31" s="12"/>
      <c r="H31" s="13"/>
      <c r="I31" s="17"/>
      <c r="J31" s="12"/>
      <c r="K31" s="12"/>
      <c r="L31" s="10">
        <f>IF(K31="","",K31-TODAY())</f>
      </c>
      <c r="M31" s="11">
        <f>IF(K31="","",K31-60)</f>
      </c>
      <c r="N31" s="12"/>
      <c r="O31" s="13"/>
      <c r="P31" s="14">
        <f>IF(C31="","",IF(K31="","Bitiş tarihi yok",IF(OR(O31="Başvuruldu",O31="Onaylandı"),"Başvuru yapıldı",IF(L31&lt;0,"SÜRESİ DOLDU",IF(L31&lt;=60,"Uzatma penceresi açık",IF(L31&lt;='Özet'!$C$7,"Hazırlık başlat","Geçerli"))))))</f>
      </c>
      <c r="Q31" s="10">
        <f>IF(G31="","",G31-TODAY())</f>
      </c>
      <c r="R31" s="17"/>
      <c r="S31" s="15"/>
    </row>
    <row r="32" spans="1:19" x14ac:dyDescent="0.25">
      <c r="A32" s="6">
        <v>27</v>
      </c>
      <c r="B32" s="17"/>
      <c r="C32" s="17"/>
      <c r="D32" s="17"/>
      <c r="E32" s="17"/>
      <c r="F32" s="17"/>
      <c r="G32" s="12"/>
      <c r="H32" s="13"/>
      <c r="I32" s="17"/>
      <c r="J32" s="12"/>
      <c r="K32" s="12"/>
      <c r="L32" s="10">
        <f>IF(K32="","",K32-TODAY())</f>
      </c>
      <c r="M32" s="11">
        <f>IF(K32="","",K32-60)</f>
      </c>
      <c r="N32" s="12"/>
      <c r="O32" s="13"/>
      <c r="P32" s="14">
        <f>IF(C32="","",IF(K32="","Bitiş tarihi yok",IF(OR(O32="Başvuruldu",O32="Onaylandı"),"Başvuru yapıldı",IF(L32&lt;0,"SÜRESİ DOLDU",IF(L32&lt;=60,"Uzatma penceresi açık",IF(L32&lt;='Özet'!$C$7,"Hazırlık başlat","Geçerli"))))))</f>
      </c>
      <c r="Q32" s="10">
        <f>IF(G32="","",G32-TODAY())</f>
      </c>
      <c r="R32" s="17"/>
      <c r="S32" s="15"/>
    </row>
    <row r="33" spans="1:19" x14ac:dyDescent="0.25">
      <c r="A33" s="6">
        <v>28</v>
      </c>
      <c r="B33" s="17"/>
      <c r="C33" s="17"/>
      <c r="D33" s="17"/>
      <c r="E33" s="17"/>
      <c r="F33" s="17"/>
      <c r="G33" s="12"/>
      <c r="H33" s="13"/>
      <c r="I33" s="17"/>
      <c r="J33" s="12"/>
      <c r="K33" s="12"/>
      <c r="L33" s="10">
        <f>IF(K33="","",K33-TODAY())</f>
      </c>
      <c r="M33" s="11">
        <f>IF(K33="","",K33-60)</f>
      </c>
      <c r="N33" s="12"/>
      <c r="O33" s="13"/>
      <c r="P33" s="14">
        <f>IF(C33="","",IF(K33="","Bitiş tarihi yok",IF(OR(O33="Başvuruldu",O33="Onaylandı"),"Başvuru yapıldı",IF(L33&lt;0,"SÜRESİ DOLDU",IF(L33&lt;=60,"Uzatma penceresi açık",IF(L33&lt;='Özet'!$C$7,"Hazırlık başlat","Geçerli"))))))</f>
      </c>
      <c r="Q33" s="10">
        <f>IF(G33="","",G33-TODAY())</f>
      </c>
      <c r="R33" s="17"/>
      <c r="S33" s="15"/>
    </row>
    <row r="34" spans="1:19" x14ac:dyDescent="0.25">
      <c r="A34" s="6">
        <v>29</v>
      </c>
      <c r="B34" s="17"/>
      <c r="C34" s="17"/>
      <c r="D34" s="17"/>
      <c r="E34" s="17"/>
      <c r="F34" s="17"/>
      <c r="G34" s="12"/>
      <c r="H34" s="13"/>
      <c r="I34" s="17"/>
      <c r="J34" s="12"/>
      <c r="K34" s="12"/>
      <c r="L34" s="10">
        <f>IF(K34="","",K34-TODAY())</f>
      </c>
      <c r="M34" s="11">
        <f>IF(K34="","",K34-60)</f>
      </c>
      <c r="N34" s="12"/>
      <c r="O34" s="13"/>
      <c r="P34" s="14">
        <f>IF(C34="","",IF(K34="","Bitiş tarihi yok",IF(OR(O34="Başvuruldu",O34="Onaylandı"),"Başvuru yapıldı",IF(L34&lt;0,"SÜRESİ DOLDU",IF(L34&lt;=60,"Uzatma penceresi açık",IF(L34&lt;='Özet'!$C$7,"Hazırlık başlat","Geçerli"))))))</f>
      </c>
      <c r="Q34" s="10">
        <f>IF(G34="","",G34-TODAY())</f>
      </c>
      <c r="R34" s="17"/>
      <c r="S34" s="15"/>
    </row>
    <row r="35" spans="1:19" x14ac:dyDescent="0.25">
      <c r="A35" s="6">
        <v>30</v>
      </c>
      <c r="B35" s="17"/>
      <c r="C35" s="17"/>
      <c r="D35" s="17"/>
      <c r="E35" s="17"/>
      <c r="F35" s="17"/>
      <c r="G35" s="12"/>
      <c r="H35" s="13"/>
      <c r="I35" s="17"/>
      <c r="J35" s="12"/>
      <c r="K35" s="12"/>
      <c r="L35" s="10">
        <f>IF(K35="","",K35-TODAY())</f>
      </c>
      <c r="M35" s="11">
        <f>IF(K35="","",K35-60)</f>
      </c>
      <c r="N35" s="12"/>
      <c r="O35" s="13"/>
      <c r="P35" s="14">
        <f>IF(C35="","",IF(K35="","Bitiş tarihi yok",IF(OR(O35="Başvuruldu",O35="Onaylandı"),"Başvuru yapıldı",IF(L35&lt;0,"SÜRESİ DOLDU",IF(L35&lt;=60,"Uzatma penceresi açık",IF(L35&lt;='Özet'!$C$7,"Hazırlık başlat","Geçerli"))))))</f>
      </c>
      <c r="Q35" s="10">
        <f>IF(G35="","",G35-TODAY())</f>
      </c>
      <c r="R35" s="17"/>
      <c r="S35" s="15"/>
    </row>
    <row r="36" spans="1:19" x14ac:dyDescent="0.25">
      <c r="A36" s="6">
        <v>31</v>
      </c>
      <c r="B36" s="17"/>
      <c r="C36" s="17"/>
      <c r="D36" s="17"/>
      <c r="E36" s="17"/>
      <c r="F36" s="17"/>
      <c r="G36" s="12"/>
      <c r="H36" s="13"/>
      <c r="I36" s="17"/>
      <c r="J36" s="12"/>
      <c r="K36" s="12"/>
      <c r="L36" s="10">
        <f>IF(K36="","",K36-TODAY())</f>
      </c>
      <c r="M36" s="11">
        <f>IF(K36="","",K36-60)</f>
      </c>
      <c r="N36" s="12"/>
      <c r="O36" s="13"/>
      <c r="P36" s="14">
        <f>IF(C36="","",IF(K36="","Bitiş tarihi yok",IF(OR(O36="Başvuruldu",O36="Onaylandı"),"Başvuru yapıldı",IF(L36&lt;0,"SÜRESİ DOLDU",IF(L36&lt;=60,"Uzatma penceresi açık",IF(L36&lt;='Özet'!$C$7,"Hazırlık başlat","Geçerli"))))))</f>
      </c>
      <c r="Q36" s="10">
        <f>IF(G36="","",G36-TODAY())</f>
      </c>
      <c r="R36" s="17"/>
      <c r="S36" s="15"/>
    </row>
    <row r="37" spans="1:19" x14ac:dyDescent="0.25">
      <c r="A37" s="6">
        <v>32</v>
      </c>
      <c r="B37" s="17"/>
      <c r="C37" s="17"/>
      <c r="D37" s="17"/>
      <c r="E37" s="17"/>
      <c r="F37" s="17"/>
      <c r="G37" s="12"/>
      <c r="H37" s="13"/>
      <c r="I37" s="17"/>
      <c r="J37" s="12"/>
      <c r="K37" s="12"/>
      <c r="L37" s="10">
        <f>IF(K37="","",K37-TODAY())</f>
      </c>
      <c r="M37" s="11">
        <f>IF(K37="","",K37-60)</f>
      </c>
      <c r="N37" s="12"/>
      <c r="O37" s="13"/>
      <c r="P37" s="14">
        <f>IF(C37="","",IF(K37="","Bitiş tarihi yok",IF(OR(O37="Başvuruldu",O37="Onaylandı"),"Başvuru yapıldı",IF(L37&lt;0,"SÜRESİ DOLDU",IF(L37&lt;=60,"Uzatma penceresi açık",IF(L37&lt;='Özet'!$C$7,"Hazırlık başlat","Geçerli"))))))</f>
      </c>
      <c r="Q37" s="10">
        <f>IF(G37="","",G37-TODAY())</f>
      </c>
      <c r="R37" s="17"/>
      <c r="S37" s="15"/>
    </row>
    <row r="38" spans="1:19" x14ac:dyDescent="0.25">
      <c r="A38" s="6">
        <v>33</v>
      </c>
      <c r="B38" s="17"/>
      <c r="C38" s="17"/>
      <c r="D38" s="17"/>
      <c r="E38" s="17"/>
      <c r="F38" s="17"/>
      <c r="G38" s="12"/>
      <c r="H38" s="13"/>
      <c r="I38" s="17"/>
      <c r="J38" s="12"/>
      <c r="K38" s="12"/>
      <c r="L38" s="10">
        <f>IF(K38="","",K38-TODAY())</f>
      </c>
      <c r="M38" s="11">
        <f>IF(K38="","",K38-60)</f>
      </c>
      <c r="N38" s="12"/>
      <c r="O38" s="13"/>
      <c r="P38" s="14">
        <f>IF(C38="","",IF(K38="","Bitiş tarihi yok",IF(OR(O38="Başvuruldu",O38="Onaylandı"),"Başvuru yapıldı",IF(L38&lt;0,"SÜRESİ DOLDU",IF(L38&lt;=60,"Uzatma penceresi açık",IF(L38&lt;='Özet'!$C$7,"Hazırlık başlat","Geçerli"))))))</f>
      </c>
      <c r="Q38" s="10">
        <f>IF(G38="","",G38-TODAY())</f>
      </c>
      <c r="R38" s="17"/>
      <c r="S38" s="15"/>
    </row>
    <row r="39" spans="1:19" x14ac:dyDescent="0.25">
      <c r="A39" s="6">
        <v>34</v>
      </c>
      <c r="B39" s="17"/>
      <c r="C39" s="17"/>
      <c r="D39" s="17"/>
      <c r="E39" s="17"/>
      <c r="F39" s="17"/>
      <c r="G39" s="12"/>
      <c r="H39" s="13"/>
      <c r="I39" s="17"/>
      <c r="J39" s="12"/>
      <c r="K39" s="12"/>
      <c r="L39" s="10">
        <f>IF(K39="","",K39-TODAY())</f>
      </c>
      <c r="M39" s="11">
        <f>IF(K39="","",K39-60)</f>
      </c>
      <c r="N39" s="12"/>
      <c r="O39" s="13"/>
      <c r="P39" s="14">
        <f>IF(C39="","",IF(K39="","Bitiş tarihi yok",IF(OR(O39="Başvuruldu",O39="Onaylandı"),"Başvuru yapıldı",IF(L39&lt;0,"SÜRESİ DOLDU",IF(L39&lt;=60,"Uzatma penceresi açık",IF(L39&lt;='Özet'!$C$7,"Hazırlık başlat","Geçerli"))))))</f>
      </c>
      <c r="Q39" s="10">
        <f>IF(G39="","",G39-TODAY())</f>
      </c>
      <c r="R39" s="17"/>
      <c r="S39" s="15"/>
    </row>
    <row r="40" spans="1:19" x14ac:dyDescent="0.25">
      <c r="A40" s="6">
        <v>35</v>
      </c>
      <c r="B40" s="17"/>
      <c r="C40" s="17"/>
      <c r="D40" s="17"/>
      <c r="E40" s="17"/>
      <c r="F40" s="17"/>
      <c r="G40" s="12"/>
      <c r="H40" s="13"/>
      <c r="I40" s="17"/>
      <c r="J40" s="12"/>
      <c r="K40" s="12"/>
      <c r="L40" s="10">
        <f>IF(K40="","",K40-TODAY())</f>
      </c>
      <c r="M40" s="11">
        <f>IF(K40="","",K40-60)</f>
      </c>
      <c r="N40" s="12"/>
      <c r="O40" s="13"/>
      <c r="P40" s="14">
        <f>IF(C40="","",IF(K40="","Bitiş tarihi yok",IF(OR(O40="Başvuruldu",O40="Onaylandı"),"Başvuru yapıldı",IF(L40&lt;0,"SÜRESİ DOLDU",IF(L40&lt;=60,"Uzatma penceresi açık",IF(L40&lt;='Özet'!$C$7,"Hazırlık başlat","Geçerli"))))))</f>
      </c>
      <c r="Q40" s="10">
        <f>IF(G40="","",G40-TODAY())</f>
      </c>
      <c r="R40" s="17"/>
      <c r="S40" s="15"/>
    </row>
    <row r="41" spans="1:19" x14ac:dyDescent="0.25">
      <c r="A41" s="6">
        <v>36</v>
      </c>
      <c r="B41" s="17"/>
      <c r="C41" s="17"/>
      <c r="D41" s="17"/>
      <c r="E41" s="17"/>
      <c r="F41" s="17"/>
      <c r="G41" s="12"/>
      <c r="H41" s="13"/>
      <c r="I41" s="17"/>
      <c r="J41" s="12"/>
      <c r="K41" s="12"/>
      <c r="L41" s="10">
        <f>IF(K41="","",K41-TODAY())</f>
      </c>
      <c r="M41" s="11">
        <f>IF(K41="","",K41-60)</f>
      </c>
      <c r="N41" s="12"/>
      <c r="O41" s="13"/>
      <c r="P41" s="14">
        <f>IF(C41="","",IF(K41="","Bitiş tarihi yok",IF(OR(O41="Başvuruldu",O41="Onaylandı"),"Başvuru yapıldı",IF(L41&lt;0,"SÜRESİ DOLDU",IF(L41&lt;=60,"Uzatma penceresi açık",IF(L41&lt;='Özet'!$C$7,"Hazırlık başlat","Geçerli"))))))</f>
      </c>
      <c r="Q41" s="10">
        <f>IF(G41="","",G41-TODAY())</f>
      </c>
      <c r="R41" s="17"/>
      <c r="S41" s="15"/>
    </row>
    <row r="42" spans="1:19" x14ac:dyDescent="0.25">
      <c r="A42" s="6">
        <v>37</v>
      </c>
      <c r="B42" s="17"/>
      <c r="C42" s="17"/>
      <c r="D42" s="17"/>
      <c r="E42" s="17"/>
      <c r="F42" s="17"/>
      <c r="G42" s="12"/>
      <c r="H42" s="13"/>
      <c r="I42" s="17"/>
      <c r="J42" s="12"/>
      <c r="K42" s="12"/>
      <c r="L42" s="10">
        <f>IF(K42="","",K42-TODAY())</f>
      </c>
      <c r="M42" s="11">
        <f>IF(K42="","",K42-60)</f>
      </c>
      <c r="N42" s="12"/>
      <c r="O42" s="13"/>
      <c r="P42" s="14">
        <f>IF(C42="","",IF(K42="","Bitiş tarihi yok",IF(OR(O42="Başvuruldu",O42="Onaylandı"),"Başvuru yapıldı",IF(L42&lt;0,"SÜRESİ DOLDU",IF(L42&lt;=60,"Uzatma penceresi açık",IF(L42&lt;='Özet'!$C$7,"Hazırlık başlat","Geçerli"))))))</f>
      </c>
      <c r="Q42" s="10">
        <f>IF(G42="","",G42-TODAY())</f>
      </c>
      <c r="R42" s="17"/>
      <c r="S42" s="15"/>
    </row>
    <row r="43" spans="1:19" x14ac:dyDescent="0.25">
      <c r="A43" s="6">
        <v>38</v>
      </c>
      <c r="B43" s="17"/>
      <c r="C43" s="17"/>
      <c r="D43" s="17"/>
      <c r="E43" s="17"/>
      <c r="F43" s="17"/>
      <c r="G43" s="12"/>
      <c r="H43" s="13"/>
      <c r="I43" s="17"/>
      <c r="J43" s="12"/>
      <c r="K43" s="12"/>
      <c r="L43" s="10">
        <f>IF(K43="","",K43-TODAY())</f>
      </c>
      <c r="M43" s="11">
        <f>IF(K43="","",K43-60)</f>
      </c>
      <c r="N43" s="12"/>
      <c r="O43" s="13"/>
      <c r="P43" s="14">
        <f>IF(C43="","",IF(K43="","Bitiş tarihi yok",IF(OR(O43="Başvuruldu",O43="Onaylandı"),"Başvuru yapıldı",IF(L43&lt;0,"SÜRESİ DOLDU",IF(L43&lt;=60,"Uzatma penceresi açık",IF(L43&lt;='Özet'!$C$7,"Hazırlık başlat","Geçerli"))))))</f>
      </c>
      <c r="Q43" s="10">
        <f>IF(G43="","",G43-TODAY())</f>
      </c>
      <c r="R43" s="17"/>
      <c r="S43" s="15"/>
    </row>
    <row r="44" spans="1:19" x14ac:dyDescent="0.25">
      <c r="A44" s="6">
        <v>39</v>
      </c>
      <c r="B44" s="17"/>
      <c r="C44" s="17"/>
      <c r="D44" s="17"/>
      <c r="E44" s="17"/>
      <c r="F44" s="17"/>
      <c r="G44" s="12"/>
      <c r="H44" s="13"/>
      <c r="I44" s="17"/>
      <c r="J44" s="12"/>
      <c r="K44" s="12"/>
      <c r="L44" s="10">
        <f>IF(K44="","",K44-TODAY())</f>
      </c>
      <c r="M44" s="11">
        <f>IF(K44="","",K44-60)</f>
      </c>
      <c r="N44" s="12"/>
      <c r="O44" s="13"/>
      <c r="P44" s="14">
        <f>IF(C44="","",IF(K44="","Bitiş tarihi yok",IF(OR(O44="Başvuruldu",O44="Onaylandı"),"Başvuru yapıldı",IF(L44&lt;0,"SÜRESİ DOLDU",IF(L44&lt;=60,"Uzatma penceresi açık",IF(L44&lt;='Özet'!$C$7,"Hazırlık başlat","Geçerli"))))))</f>
      </c>
      <c r="Q44" s="10">
        <f>IF(G44="","",G44-TODAY())</f>
      </c>
      <c r="R44" s="17"/>
      <c r="S44" s="15"/>
    </row>
    <row r="45" spans="1:19" x14ac:dyDescent="0.25">
      <c r="A45" s="6">
        <v>40</v>
      </c>
      <c r="B45" s="17"/>
      <c r="C45" s="17"/>
      <c r="D45" s="17"/>
      <c r="E45" s="17"/>
      <c r="F45" s="17"/>
      <c r="G45" s="12"/>
      <c r="H45" s="13"/>
      <c r="I45" s="17"/>
      <c r="J45" s="12"/>
      <c r="K45" s="12"/>
      <c r="L45" s="10">
        <f>IF(K45="","",K45-TODAY())</f>
      </c>
      <c r="M45" s="11">
        <f>IF(K45="","",K45-60)</f>
      </c>
      <c r="N45" s="12"/>
      <c r="O45" s="13"/>
      <c r="P45" s="14">
        <f>IF(C45="","",IF(K45="","Bitiş tarihi yok",IF(OR(O45="Başvuruldu",O45="Onaylandı"),"Başvuru yapıldı",IF(L45&lt;0,"SÜRESİ DOLDU",IF(L45&lt;=60,"Uzatma penceresi açık",IF(L45&lt;='Özet'!$C$7,"Hazırlık başlat","Geçerli"))))))</f>
      </c>
      <c r="Q45" s="10">
        <f>IF(G45="","",G45-TODAY())</f>
      </c>
      <c r="R45" s="17"/>
      <c r="S45" s="15"/>
    </row>
    <row r="46" spans="1:19" x14ac:dyDescent="0.25">
      <c r="A46" s="6">
        <v>41</v>
      </c>
      <c r="B46" s="17"/>
      <c r="C46" s="17"/>
      <c r="D46" s="17"/>
      <c r="E46" s="17"/>
      <c r="F46" s="17"/>
      <c r="G46" s="12"/>
      <c r="H46" s="13"/>
      <c r="I46" s="17"/>
      <c r="J46" s="12"/>
      <c r="K46" s="12"/>
      <c r="L46" s="10">
        <f>IF(K46="","",K46-TODAY())</f>
      </c>
      <c r="M46" s="11">
        <f>IF(K46="","",K46-60)</f>
      </c>
      <c r="N46" s="12"/>
      <c r="O46" s="13"/>
      <c r="P46" s="14">
        <f>IF(C46="","",IF(K46="","Bitiş tarihi yok",IF(OR(O46="Başvuruldu",O46="Onaylandı"),"Başvuru yapıldı",IF(L46&lt;0,"SÜRESİ DOLDU",IF(L46&lt;=60,"Uzatma penceresi açık",IF(L46&lt;='Özet'!$C$7,"Hazırlık başlat","Geçerli"))))))</f>
      </c>
      <c r="Q46" s="10">
        <f>IF(G46="","",G46-TODAY())</f>
      </c>
      <c r="R46" s="17"/>
      <c r="S46" s="15"/>
    </row>
    <row r="47" spans="1:19" x14ac:dyDescent="0.25">
      <c r="A47" s="6">
        <v>42</v>
      </c>
      <c r="B47" s="17"/>
      <c r="C47" s="17"/>
      <c r="D47" s="17"/>
      <c r="E47" s="17"/>
      <c r="F47" s="17"/>
      <c r="G47" s="12"/>
      <c r="H47" s="13"/>
      <c r="I47" s="17"/>
      <c r="J47" s="12"/>
      <c r="K47" s="12"/>
      <c r="L47" s="10">
        <f>IF(K47="","",K47-TODAY())</f>
      </c>
      <c r="M47" s="11">
        <f>IF(K47="","",K47-60)</f>
      </c>
      <c r="N47" s="12"/>
      <c r="O47" s="13"/>
      <c r="P47" s="14">
        <f>IF(C47="","",IF(K47="","Bitiş tarihi yok",IF(OR(O47="Başvuruldu",O47="Onaylandı"),"Başvuru yapıldı",IF(L47&lt;0,"SÜRESİ DOLDU",IF(L47&lt;=60,"Uzatma penceresi açık",IF(L47&lt;='Özet'!$C$7,"Hazırlık başlat","Geçerli"))))))</f>
      </c>
      <c r="Q47" s="10">
        <f>IF(G47="","",G47-TODAY())</f>
      </c>
      <c r="R47" s="17"/>
      <c r="S47" s="15"/>
    </row>
    <row r="48" spans="1:19" x14ac:dyDescent="0.25">
      <c r="A48" s="6">
        <v>43</v>
      </c>
      <c r="B48" s="17"/>
      <c r="C48" s="17"/>
      <c r="D48" s="17"/>
      <c r="E48" s="17"/>
      <c r="F48" s="17"/>
      <c r="G48" s="12"/>
      <c r="H48" s="13"/>
      <c r="I48" s="17"/>
      <c r="J48" s="12"/>
      <c r="K48" s="12"/>
      <c r="L48" s="10">
        <f>IF(K48="","",K48-TODAY())</f>
      </c>
      <c r="M48" s="11">
        <f>IF(K48="","",K48-60)</f>
      </c>
      <c r="N48" s="12"/>
      <c r="O48" s="13"/>
      <c r="P48" s="14">
        <f>IF(C48="","",IF(K48="","Bitiş tarihi yok",IF(OR(O48="Başvuruldu",O48="Onaylandı"),"Başvuru yapıldı",IF(L48&lt;0,"SÜRESİ DOLDU",IF(L48&lt;=60,"Uzatma penceresi açık",IF(L48&lt;='Özet'!$C$7,"Hazırlık başlat","Geçerli"))))))</f>
      </c>
      <c r="Q48" s="10">
        <f>IF(G48="","",G48-TODAY())</f>
      </c>
      <c r="R48" s="17"/>
      <c r="S48" s="15"/>
    </row>
    <row r="49" spans="1:19" x14ac:dyDescent="0.25">
      <c r="A49" s="6">
        <v>44</v>
      </c>
      <c r="B49" s="17"/>
      <c r="C49" s="17"/>
      <c r="D49" s="17"/>
      <c r="E49" s="17"/>
      <c r="F49" s="17"/>
      <c r="G49" s="12"/>
      <c r="H49" s="13"/>
      <c r="I49" s="17"/>
      <c r="J49" s="12"/>
      <c r="K49" s="12"/>
      <c r="L49" s="10">
        <f>IF(K49="","",K49-TODAY())</f>
      </c>
      <c r="M49" s="11">
        <f>IF(K49="","",K49-60)</f>
      </c>
      <c r="N49" s="12"/>
      <c r="O49" s="13"/>
      <c r="P49" s="14">
        <f>IF(C49="","",IF(K49="","Bitiş tarihi yok",IF(OR(O49="Başvuruldu",O49="Onaylandı"),"Başvuru yapıldı",IF(L49&lt;0,"SÜRESİ DOLDU",IF(L49&lt;=60,"Uzatma penceresi açık",IF(L49&lt;='Özet'!$C$7,"Hazırlık başlat","Geçerli"))))))</f>
      </c>
      <c r="Q49" s="10">
        <f>IF(G49="","",G49-TODAY())</f>
      </c>
      <c r="R49" s="17"/>
      <c r="S49" s="15"/>
    </row>
    <row r="50" spans="1:19" x14ac:dyDescent="0.25">
      <c r="A50" s="6">
        <v>45</v>
      </c>
      <c r="B50" s="17"/>
      <c r="C50" s="17"/>
      <c r="D50" s="17"/>
      <c r="E50" s="17"/>
      <c r="F50" s="17"/>
      <c r="G50" s="12"/>
      <c r="H50" s="13"/>
      <c r="I50" s="17"/>
      <c r="J50" s="12"/>
      <c r="K50" s="12"/>
      <c r="L50" s="10">
        <f>IF(K50="","",K50-TODAY())</f>
      </c>
      <c r="M50" s="11">
        <f>IF(K50="","",K50-60)</f>
      </c>
      <c r="N50" s="12"/>
      <c r="O50" s="13"/>
      <c r="P50" s="14">
        <f>IF(C50="","",IF(K50="","Bitiş tarihi yok",IF(OR(O50="Başvuruldu",O50="Onaylandı"),"Başvuru yapıldı",IF(L50&lt;0,"SÜRESİ DOLDU",IF(L50&lt;=60,"Uzatma penceresi açık",IF(L50&lt;='Özet'!$C$7,"Hazırlık başlat","Geçerli"))))))</f>
      </c>
      <c r="Q50" s="10">
        <f>IF(G50="","",G50-TODAY())</f>
      </c>
      <c r="R50" s="17"/>
      <c r="S50" s="15"/>
    </row>
    <row r="51" spans="1:19" x14ac:dyDescent="0.25">
      <c r="A51" s="6">
        <v>46</v>
      </c>
      <c r="B51" s="17"/>
      <c r="C51" s="17"/>
      <c r="D51" s="17"/>
      <c r="E51" s="17"/>
      <c r="F51" s="17"/>
      <c r="G51" s="12"/>
      <c r="H51" s="13"/>
      <c r="I51" s="17"/>
      <c r="J51" s="12"/>
      <c r="K51" s="12"/>
      <c r="L51" s="10">
        <f>IF(K51="","",K51-TODAY())</f>
      </c>
      <c r="M51" s="11">
        <f>IF(K51="","",K51-60)</f>
      </c>
      <c r="N51" s="12"/>
      <c r="O51" s="13"/>
      <c r="P51" s="14">
        <f>IF(C51="","",IF(K51="","Bitiş tarihi yok",IF(OR(O51="Başvuruldu",O51="Onaylandı"),"Başvuru yapıldı",IF(L51&lt;0,"SÜRESİ DOLDU",IF(L51&lt;=60,"Uzatma penceresi açık",IF(L51&lt;='Özet'!$C$7,"Hazırlık başlat","Geçerli"))))))</f>
      </c>
      <c r="Q51" s="10">
        <f>IF(G51="","",G51-TODAY())</f>
      </c>
      <c r="R51" s="17"/>
      <c r="S51" s="15"/>
    </row>
    <row r="52" spans="1:19" x14ac:dyDescent="0.25">
      <c r="A52" s="6">
        <v>47</v>
      </c>
      <c r="B52" s="17"/>
      <c r="C52" s="17"/>
      <c r="D52" s="17"/>
      <c r="E52" s="17"/>
      <c r="F52" s="17"/>
      <c r="G52" s="12"/>
      <c r="H52" s="13"/>
      <c r="I52" s="17"/>
      <c r="J52" s="12"/>
      <c r="K52" s="12"/>
      <c r="L52" s="10">
        <f>IF(K52="","",K52-TODAY())</f>
      </c>
      <c r="M52" s="11">
        <f>IF(K52="","",K52-60)</f>
      </c>
      <c r="N52" s="12"/>
      <c r="O52" s="13"/>
      <c r="P52" s="14">
        <f>IF(C52="","",IF(K52="","Bitiş tarihi yok",IF(OR(O52="Başvuruldu",O52="Onaylandı"),"Başvuru yapıldı",IF(L52&lt;0,"SÜRESİ DOLDU",IF(L52&lt;=60,"Uzatma penceresi açık",IF(L52&lt;='Özet'!$C$7,"Hazırlık başlat","Geçerli"))))))</f>
      </c>
      <c r="Q52" s="10">
        <f>IF(G52="","",G52-TODAY())</f>
      </c>
      <c r="R52" s="17"/>
      <c r="S52" s="15"/>
    </row>
    <row r="53" spans="1:19" x14ac:dyDescent="0.25">
      <c r="A53" s="6">
        <v>48</v>
      </c>
      <c r="B53" s="17"/>
      <c r="C53" s="17"/>
      <c r="D53" s="17"/>
      <c r="E53" s="17"/>
      <c r="F53" s="17"/>
      <c r="G53" s="12"/>
      <c r="H53" s="13"/>
      <c r="I53" s="17"/>
      <c r="J53" s="12"/>
      <c r="K53" s="12"/>
      <c r="L53" s="10">
        <f>IF(K53="","",K53-TODAY())</f>
      </c>
      <c r="M53" s="11">
        <f>IF(K53="","",K53-60)</f>
      </c>
      <c r="N53" s="12"/>
      <c r="O53" s="13"/>
      <c r="P53" s="14">
        <f>IF(C53="","",IF(K53="","Bitiş tarihi yok",IF(OR(O53="Başvuruldu",O53="Onaylandı"),"Başvuru yapıldı",IF(L53&lt;0,"SÜRESİ DOLDU",IF(L53&lt;=60,"Uzatma penceresi açık",IF(L53&lt;='Özet'!$C$7,"Hazırlık başlat","Geçerli"))))))</f>
      </c>
      <c r="Q53" s="10">
        <f>IF(G53="","",G53-TODAY())</f>
      </c>
      <c r="R53" s="17"/>
      <c r="S53" s="15"/>
    </row>
    <row r="54" spans="1:19" x14ac:dyDescent="0.25">
      <c r="A54" s="6">
        <v>49</v>
      </c>
      <c r="B54" s="17"/>
      <c r="C54" s="17"/>
      <c r="D54" s="17"/>
      <c r="E54" s="17"/>
      <c r="F54" s="17"/>
      <c r="G54" s="12"/>
      <c r="H54" s="13"/>
      <c r="I54" s="17"/>
      <c r="J54" s="12"/>
      <c r="K54" s="12"/>
      <c r="L54" s="10">
        <f>IF(K54="","",K54-TODAY())</f>
      </c>
      <c r="M54" s="11">
        <f>IF(K54="","",K54-60)</f>
      </c>
      <c r="N54" s="12"/>
      <c r="O54" s="13"/>
      <c r="P54" s="14">
        <f>IF(C54="","",IF(K54="","Bitiş tarihi yok",IF(OR(O54="Başvuruldu",O54="Onaylandı"),"Başvuru yapıldı",IF(L54&lt;0,"SÜRESİ DOLDU",IF(L54&lt;=60,"Uzatma penceresi açık",IF(L54&lt;='Özet'!$C$7,"Hazırlık başlat","Geçerli"))))))</f>
      </c>
      <c r="Q54" s="10">
        <f>IF(G54="","",G54-TODAY())</f>
      </c>
      <c r="R54" s="17"/>
      <c r="S54" s="15"/>
    </row>
    <row r="55" spans="1:19" x14ac:dyDescent="0.25">
      <c r="A55" s="6">
        <v>50</v>
      </c>
      <c r="B55" s="17"/>
      <c r="C55" s="17"/>
      <c r="D55" s="17"/>
      <c r="E55" s="17"/>
      <c r="F55" s="17"/>
      <c r="G55" s="12"/>
      <c r="H55" s="13"/>
      <c r="I55" s="17"/>
      <c r="J55" s="12"/>
      <c r="K55" s="12"/>
      <c r="L55" s="10">
        <f>IF(K55="","",K55-TODAY())</f>
      </c>
      <c r="M55" s="11">
        <f>IF(K55="","",K55-60)</f>
      </c>
      <c r="N55" s="12"/>
      <c r="O55" s="13"/>
      <c r="P55" s="14">
        <f>IF(C55="","",IF(K55="","Bitiş tarihi yok",IF(OR(O55="Başvuruldu",O55="Onaylandı"),"Başvuru yapıldı",IF(L55&lt;0,"SÜRESİ DOLDU",IF(L55&lt;=60,"Uzatma penceresi açık",IF(L55&lt;='Özet'!$C$7,"Hazırlık başlat","Geçerli"))))))</f>
      </c>
      <c r="Q55" s="10">
        <f>IF(G55="","",G55-TODAY())</f>
      </c>
      <c r="R55" s="17"/>
      <c r="S55" s="15"/>
    </row>
    <row r="56" spans="1:19" x14ac:dyDescent="0.25">
      <c r="A56" s="6">
        <v>51</v>
      </c>
      <c r="B56" s="17"/>
      <c r="C56" s="17"/>
      <c r="D56" s="17"/>
      <c r="E56" s="17"/>
      <c r="F56" s="17"/>
      <c r="G56" s="12"/>
      <c r="H56" s="13"/>
      <c r="I56" s="17"/>
      <c r="J56" s="12"/>
      <c r="K56" s="12"/>
      <c r="L56" s="10">
        <f>IF(K56="","",K56-TODAY())</f>
      </c>
      <c r="M56" s="11">
        <f>IF(K56="","",K56-60)</f>
      </c>
      <c r="N56" s="12"/>
      <c r="O56" s="13"/>
      <c r="P56" s="14">
        <f>IF(C56="","",IF(K56="","Bitiş tarihi yok",IF(OR(O56="Başvuruldu",O56="Onaylandı"),"Başvuru yapıldı",IF(L56&lt;0,"SÜRESİ DOLDU",IF(L56&lt;=60,"Uzatma penceresi açık",IF(L56&lt;='Özet'!$C$7,"Hazırlık başlat","Geçerli"))))))</f>
      </c>
      <c r="Q56" s="10">
        <f>IF(G56="","",G56-TODAY())</f>
      </c>
      <c r="R56" s="17"/>
      <c r="S56" s="15"/>
    </row>
    <row r="57" spans="1:19" x14ac:dyDescent="0.25">
      <c r="A57" s="6">
        <v>52</v>
      </c>
      <c r="B57" s="17"/>
      <c r="C57" s="17"/>
      <c r="D57" s="17"/>
      <c r="E57" s="17"/>
      <c r="F57" s="17"/>
      <c r="G57" s="12"/>
      <c r="H57" s="13"/>
      <c r="I57" s="17"/>
      <c r="J57" s="12"/>
      <c r="K57" s="12"/>
      <c r="L57" s="10">
        <f>IF(K57="","",K57-TODAY())</f>
      </c>
      <c r="M57" s="11">
        <f>IF(K57="","",K57-60)</f>
      </c>
      <c r="N57" s="12"/>
      <c r="O57" s="13"/>
      <c r="P57" s="14">
        <f>IF(C57="","",IF(K57="","Bitiş tarihi yok",IF(OR(O57="Başvuruldu",O57="Onaylandı"),"Başvuru yapıldı",IF(L57&lt;0,"SÜRESİ DOLDU",IF(L57&lt;=60,"Uzatma penceresi açık",IF(L57&lt;='Özet'!$C$7,"Hazırlık başlat","Geçerli"))))))</f>
      </c>
      <c r="Q57" s="10">
        <f>IF(G57="","",G57-TODAY())</f>
      </c>
      <c r="R57" s="17"/>
      <c r="S57" s="15"/>
    </row>
    <row r="58" spans="1:19" x14ac:dyDescent="0.25">
      <c r="A58" s="6">
        <v>53</v>
      </c>
      <c r="B58" s="17"/>
      <c r="C58" s="17"/>
      <c r="D58" s="17"/>
      <c r="E58" s="17"/>
      <c r="F58" s="17"/>
      <c r="G58" s="12"/>
      <c r="H58" s="13"/>
      <c r="I58" s="17"/>
      <c r="J58" s="12"/>
      <c r="K58" s="12"/>
      <c r="L58" s="10">
        <f>IF(K58="","",K58-TODAY())</f>
      </c>
      <c r="M58" s="11">
        <f>IF(K58="","",K58-60)</f>
      </c>
      <c r="N58" s="12"/>
      <c r="O58" s="13"/>
      <c r="P58" s="14">
        <f>IF(C58="","",IF(K58="","Bitiş tarihi yok",IF(OR(O58="Başvuruldu",O58="Onaylandı"),"Başvuru yapıldı",IF(L58&lt;0,"SÜRESİ DOLDU",IF(L58&lt;=60,"Uzatma penceresi açık",IF(L58&lt;='Özet'!$C$7,"Hazırlık başlat","Geçerli"))))))</f>
      </c>
      <c r="Q58" s="10">
        <f>IF(G58="","",G58-TODAY())</f>
      </c>
      <c r="R58" s="17"/>
      <c r="S58" s="15"/>
    </row>
    <row r="59" spans="1:19" x14ac:dyDescent="0.25">
      <c r="A59" s="6">
        <v>54</v>
      </c>
      <c r="B59" s="17"/>
      <c r="C59" s="17"/>
      <c r="D59" s="17"/>
      <c r="E59" s="17"/>
      <c r="F59" s="17"/>
      <c r="G59" s="12"/>
      <c r="H59" s="13"/>
      <c r="I59" s="17"/>
      <c r="J59" s="12"/>
      <c r="K59" s="12"/>
      <c r="L59" s="10">
        <f>IF(K59="","",K59-TODAY())</f>
      </c>
      <c r="M59" s="11">
        <f>IF(K59="","",K59-60)</f>
      </c>
      <c r="N59" s="12"/>
      <c r="O59" s="13"/>
      <c r="P59" s="14">
        <f>IF(C59="","",IF(K59="","Bitiş tarihi yok",IF(OR(O59="Başvuruldu",O59="Onaylandı"),"Başvuru yapıldı",IF(L59&lt;0,"SÜRESİ DOLDU",IF(L59&lt;=60,"Uzatma penceresi açık",IF(L59&lt;='Özet'!$C$7,"Hazırlık başlat","Geçerli"))))))</f>
      </c>
      <c r="Q59" s="10">
        <f>IF(G59="","",G59-TODAY())</f>
      </c>
      <c r="R59" s="17"/>
      <c r="S59" s="15"/>
    </row>
    <row r="60" spans="1:19" x14ac:dyDescent="0.25">
      <c r="A60" s="6">
        <v>55</v>
      </c>
      <c r="B60" s="17"/>
      <c r="C60" s="17"/>
      <c r="D60" s="17"/>
      <c r="E60" s="17"/>
      <c r="F60" s="17"/>
      <c r="G60" s="12"/>
      <c r="H60" s="13"/>
      <c r="I60" s="17"/>
      <c r="J60" s="12"/>
      <c r="K60" s="12"/>
      <c r="L60" s="10">
        <f>IF(K60="","",K60-TODAY())</f>
      </c>
      <c r="M60" s="11">
        <f>IF(K60="","",K60-60)</f>
      </c>
      <c r="N60" s="12"/>
      <c r="O60" s="13"/>
      <c r="P60" s="14">
        <f>IF(C60="","",IF(K60="","Bitiş tarihi yok",IF(OR(O60="Başvuruldu",O60="Onaylandı"),"Başvuru yapıldı",IF(L60&lt;0,"SÜRESİ DOLDU",IF(L60&lt;=60,"Uzatma penceresi açık",IF(L60&lt;='Özet'!$C$7,"Hazırlık başlat","Geçerli"))))))</f>
      </c>
      <c r="Q60" s="10">
        <f>IF(G60="","",G60-TODAY())</f>
      </c>
      <c r="R60" s="17"/>
      <c r="S60" s="15"/>
    </row>
    <row r="61" spans="1:19" x14ac:dyDescent="0.25">
      <c r="A61" s="6">
        <v>56</v>
      </c>
      <c r="B61" s="17"/>
      <c r="C61" s="17"/>
      <c r="D61" s="17"/>
      <c r="E61" s="17"/>
      <c r="F61" s="17"/>
      <c r="G61" s="12"/>
      <c r="H61" s="13"/>
      <c r="I61" s="17"/>
      <c r="J61" s="12"/>
      <c r="K61" s="12"/>
      <c r="L61" s="10">
        <f>IF(K61="","",K61-TODAY())</f>
      </c>
      <c r="M61" s="11">
        <f>IF(K61="","",K61-60)</f>
      </c>
      <c r="N61" s="12"/>
      <c r="O61" s="13"/>
      <c r="P61" s="14">
        <f>IF(C61="","",IF(K61="","Bitiş tarihi yok",IF(OR(O61="Başvuruldu",O61="Onaylandı"),"Başvuru yapıldı",IF(L61&lt;0,"SÜRESİ DOLDU",IF(L61&lt;=60,"Uzatma penceresi açık",IF(L61&lt;='Özet'!$C$7,"Hazırlık başlat","Geçerli"))))))</f>
      </c>
      <c r="Q61" s="10">
        <f>IF(G61="","",G61-TODAY())</f>
      </c>
      <c r="R61" s="17"/>
      <c r="S61" s="15"/>
    </row>
    <row r="62" spans="1:19" x14ac:dyDescent="0.25">
      <c r="A62" s="6">
        <v>57</v>
      </c>
      <c r="B62" s="17"/>
      <c r="C62" s="17"/>
      <c r="D62" s="17"/>
      <c r="E62" s="17"/>
      <c r="F62" s="17"/>
      <c r="G62" s="12"/>
      <c r="H62" s="13"/>
      <c r="I62" s="17"/>
      <c r="J62" s="12"/>
      <c r="K62" s="12"/>
      <c r="L62" s="10">
        <f>IF(K62="","",K62-TODAY())</f>
      </c>
      <c r="M62" s="11">
        <f>IF(K62="","",K62-60)</f>
      </c>
      <c r="N62" s="12"/>
      <c r="O62" s="13"/>
      <c r="P62" s="14">
        <f>IF(C62="","",IF(K62="","Bitiş tarihi yok",IF(OR(O62="Başvuruldu",O62="Onaylandı"),"Başvuru yapıldı",IF(L62&lt;0,"SÜRESİ DOLDU",IF(L62&lt;=60,"Uzatma penceresi açık",IF(L62&lt;='Özet'!$C$7,"Hazırlık başlat","Geçerli"))))))</f>
      </c>
      <c r="Q62" s="10">
        <f>IF(G62="","",G62-TODAY())</f>
      </c>
      <c r="R62" s="17"/>
      <c r="S62" s="15"/>
    </row>
    <row r="63" spans="1:19" x14ac:dyDescent="0.25">
      <c r="A63" s="6">
        <v>58</v>
      </c>
      <c r="B63" s="17"/>
      <c r="C63" s="17"/>
      <c r="D63" s="17"/>
      <c r="E63" s="17"/>
      <c r="F63" s="17"/>
      <c r="G63" s="12"/>
      <c r="H63" s="13"/>
      <c r="I63" s="17"/>
      <c r="J63" s="12"/>
      <c r="K63" s="12"/>
      <c r="L63" s="10">
        <f>IF(K63="","",K63-TODAY())</f>
      </c>
      <c r="M63" s="11">
        <f>IF(K63="","",K63-60)</f>
      </c>
      <c r="N63" s="12"/>
      <c r="O63" s="13"/>
      <c r="P63" s="14">
        <f>IF(C63="","",IF(K63="","Bitiş tarihi yok",IF(OR(O63="Başvuruldu",O63="Onaylandı"),"Başvuru yapıldı",IF(L63&lt;0,"SÜRESİ DOLDU",IF(L63&lt;=60,"Uzatma penceresi açık",IF(L63&lt;='Özet'!$C$7,"Hazırlık başlat","Geçerli"))))))</f>
      </c>
      <c r="Q63" s="10">
        <f>IF(G63="","",G63-TODAY())</f>
      </c>
      <c r="R63" s="17"/>
      <c r="S63" s="15"/>
    </row>
    <row r="64" spans="1:19" x14ac:dyDescent="0.25">
      <c r="A64" s="6">
        <v>59</v>
      </c>
      <c r="B64" s="17"/>
      <c r="C64" s="17"/>
      <c r="D64" s="17"/>
      <c r="E64" s="17"/>
      <c r="F64" s="17"/>
      <c r="G64" s="12"/>
      <c r="H64" s="13"/>
      <c r="I64" s="17"/>
      <c r="J64" s="12"/>
      <c r="K64" s="12"/>
      <c r="L64" s="10">
        <f>IF(K64="","",K64-TODAY())</f>
      </c>
      <c r="M64" s="11">
        <f>IF(K64="","",K64-60)</f>
      </c>
      <c r="N64" s="12"/>
      <c r="O64" s="13"/>
      <c r="P64" s="14">
        <f>IF(C64="","",IF(K64="","Bitiş tarihi yok",IF(OR(O64="Başvuruldu",O64="Onaylandı"),"Başvuru yapıldı",IF(L64&lt;0,"SÜRESİ DOLDU",IF(L64&lt;=60,"Uzatma penceresi açık",IF(L64&lt;='Özet'!$C$7,"Hazırlık başlat","Geçerli"))))))</f>
      </c>
      <c r="Q64" s="10">
        <f>IF(G64="","",G64-TODAY())</f>
      </c>
      <c r="R64" s="17"/>
      <c r="S64" s="15"/>
    </row>
    <row r="65" spans="1:19" x14ac:dyDescent="0.25">
      <c r="A65" s="6">
        <v>60</v>
      </c>
      <c r="B65" s="17"/>
      <c r="C65" s="17"/>
      <c r="D65" s="17"/>
      <c r="E65" s="17"/>
      <c r="F65" s="17"/>
      <c r="G65" s="12"/>
      <c r="H65" s="13"/>
      <c r="I65" s="17"/>
      <c r="J65" s="12"/>
      <c r="K65" s="12"/>
      <c r="L65" s="10">
        <f>IF(K65="","",K65-TODAY())</f>
      </c>
      <c r="M65" s="11">
        <f>IF(K65="","",K65-60)</f>
      </c>
      <c r="N65" s="12"/>
      <c r="O65" s="13"/>
      <c r="P65" s="14">
        <f>IF(C65="","",IF(K65="","Bitiş tarihi yok",IF(OR(O65="Başvuruldu",O65="Onaylandı"),"Başvuru yapıldı",IF(L65&lt;0,"SÜRESİ DOLDU",IF(L65&lt;=60,"Uzatma penceresi açık",IF(L65&lt;='Özet'!$C$7,"Hazırlık başlat","Geçerli"))))))</f>
      </c>
      <c r="Q65" s="10">
        <f>IF(G65="","",G65-TODAY())</f>
      </c>
      <c r="R65" s="17"/>
      <c r="S65" s="15"/>
    </row>
  </sheetData>
  <autoFilter ref="A5:S5"/>
  <conditionalFormatting sqref="L6:L65">
    <cfRule type="cellIs" dxfId="0" priority="1" operator="lessThan">
      <formula>0</formula>
    </cfRule>
  </conditionalFormatting>
  <conditionalFormatting sqref="O6:O65">
    <cfRule type="cellIs" dxfId="1" priority="1" operator="equal">
      <formula>"Eksik belge"</formula>
    </cfRule>
  </conditionalFormatting>
  <conditionalFormatting sqref="O6:O65">
    <cfRule type="cellIs" dxfId="2" priority="1" operator="equal">
      <formula>"Reddedildi"</formula>
    </cfRule>
  </conditionalFormatting>
  <conditionalFormatting sqref="P6:P65">
    <cfRule type="cellIs" dxfId="3" priority="1" operator="equal">
      <formula>"SÜRESİ DOLDU"</formula>
    </cfRule>
  </conditionalFormatting>
  <conditionalFormatting sqref="P6:P65">
    <cfRule type="cellIs" dxfId="4" priority="1" operator="equal">
      <formula>"Uzatma penceresi açık"</formula>
    </cfRule>
  </conditionalFormatting>
  <conditionalFormatting sqref="P6:P65">
    <cfRule type="cellIs" dxfId="5" priority="1" operator="equal">
      <formula>"Hazırlık başlat"</formula>
    </cfRule>
  </conditionalFormatting>
  <conditionalFormatting sqref="P6:P65">
    <cfRule type="cellIs" dxfId="6" priority="1" operator="equal">
      <formula>"Geçerli"</formula>
    </cfRule>
  </conditionalFormatting>
  <conditionalFormatting sqref="P6:P65">
    <cfRule type="cellIs" dxfId="7" priority="1" operator="equal">
      <formula>"Başvuru yapıldı"</formula>
    </cfRule>
  </conditionalFormatting>
  <conditionalFormatting sqref="Q6:Q65">
    <cfRule type="expression" dxfId="8" priority="1">
      <formula>AND(Q6&lt;&gt;"",Q6&lt;180)</formula>
    </cfRule>
  </conditionalFormatting>
  <dataValidations count="10">
    <dataValidation type="date" operator="greaterThan" allowBlank="1" showErrorMessage="1" error="Geçerli bir tarih girin (GG.AA.YYYY)." sqref="G10:G65">
      <formula1>18264</formula1>
    </dataValidation>
    <dataValidation type="date" operator="greaterThan" allowBlank="1" showErrorMessage="1" error="Geçerli bir tarih girin (GG.AA.YYYY)." sqref="G6:G65">
      <formula1>18264</formula1>
    </dataValidation>
    <dataValidation type="list" allowBlank="1" showErrorMessage="1" errorTitle="Geçersiz değer" error="Listeden seçin: Süreli çalışma izni, Süresiz çalışma izni, Bağımsız çalışma izni, Turkuaz Kart, Çalışma izni muafiyeti, Geçici koruma çalışma izni, Diğer" sqref="H10:H65">
      <formula1>"Süreli çalışma izni,Süresiz çalışma izni,Bağımsız çalışma izni,Turkuaz Kart,Çalışma izni muafiyeti,Geçici koruma çalışma izni,Diğer"</formula1>
    </dataValidation>
    <dataValidation type="list" allowBlank="1" showErrorMessage="1" errorTitle="Geçersiz değer" error="Listeden seçin: Süreli çalışma izni, Süresiz çalışma izni, Bağımsız çalışma izni, Turkuaz Kart, Çalışma izni muafiyeti, Geçici koruma çalışma izni, Diğer" sqref="H6:H65">
      <formula1>"Süreli çalışma izni,Süresiz çalışma izni,Bağımsız çalışma izni,Turkuaz Kart,Çalışma izni muafiyeti,Geçici koruma çalışma izni,Diğer"</formula1>
    </dataValidation>
    <dataValidation type="date" operator="greaterThan" allowBlank="1" showErrorMessage="1" error="Geçerli bir tarih girin (GG.AA.YYYY)." sqref="J10:K65">
      <formula1>18264</formula1>
    </dataValidation>
    <dataValidation type="date" operator="greaterThan" allowBlank="1" showErrorMessage="1" error="Geçerli bir tarih girin (GG.AA.YYYY)." sqref="J6:K65">
      <formula1>18264</formula1>
    </dataValidation>
    <dataValidation type="date" operator="greaterThan" allowBlank="1" showErrorMessage="1" error="Geçerli bir tarih girin (GG.AA.YYYY)." sqref="N10:N65">
      <formula1>18264</formula1>
    </dataValidation>
    <dataValidation type="date" operator="greaterThan" allowBlank="1" showErrorMessage="1" error="Geçerli bir tarih girin (GG.AA.YYYY)." sqref="N6:N65">
      <formula1>18264</formula1>
    </dataValidation>
    <dataValidation type="list" allowBlank="1" showErrorMessage="1" errorTitle="Geçersiz değer" error="Listeden seçin: Hazırlanıyor, Başvuruldu, Eksik belge, Onaylandı, Reddedildi, Uzatılmayacak" sqref="O10:O65">
      <formula1>"Hazırlanıyor,Başvuruldu,Eksik belge,Onaylandı,Reddedildi,Uzatılmayacak"</formula1>
    </dataValidation>
    <dataValidation type="list" allowBlank="1" showErrorMessage="1" errorTitle="Geçersiz değer" error="Listeden seçin: Hazırlanıyor, Başvuruldu, Eksik belge, Onaylandı, Reddedildi, Uzatılmayacak" sqref="O6:O65">
      <formula1>"Hazırlanıyor,Başvuruldu,Eksik belge,Onaylandı,Reddedildi,Uzatılmayacak"</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workbookViewId="0" showGridLines="0">
      <pane xSplit="2" ySplit="5" topLeftCell="C6" activePane="bottomRight" state="frozen"/>
      <selection pane="bottomRight"/>
    </sheetView>
  </sheetViews>
  <sheetFormatPr defaultRowHeight="15" outlineLevelRow="0" outlineLevelCol="0" x14ac:dyDescent="55"/>
  <cols>
    <col min="1" max="1" width="7" customWidth="1"/>
    <col min="2" max="2" width="24" customWidth="1"/>
    <col min="3" max="3" width="18" customWidth="1"/>
    <col min="4" max="6" width="13" customWidth="1"/>
    <col min="7" max="7" width="16" customWidth="1"/>
    <col min="8" max="8" width="13" customWidth="1"/>
    <col min="9" max="9" width="30" customWidth="1"/>
  </cols>
  <sheetData>
    <row r="1" ht="34" customHeight="1" spans="2:2" x14ac:dyDescent="0.25">
      <c r="B1" s="1" t="s">
        <v>0</v>
      </c>
    </row>
    <row r="2" ht="18" customHeight="1" spans="2:2" x14ac:dyDescent="0.25">
      <c r="B2" s="2" t="s">
        <v>1</v>
      </c>
    </row>
    <row r="3" ht="16" customHeight="1" spans="2:2" x14ac:dyDescent="0.25">
      <c r="B3" s="3" t="s">
        <v>2</v>
      </c>
    </row>
    <row r="4" spans="1:9" x14ac:dyDescent="0.25">
      <c r="A4" s="4"/>
      <c r="B4" s="4"/>
      <c r="C4" s="4"/>
      <c r="D4" s="4"/>
      <c r="E4" s="4"/>
      <c r="F4" s="4"/>
      <c r="G4" s="4"/>
      <c r="H4" s="4"/>
      <c r="I4" s="4"/>
    </row>
    <row r="5" ht="30" customHeight="1" spans="1:9" x14ac:dyDescent="0.25">
      <c r="A5" s="5" t="s">
        <v>3</v>
      </c>
      <c r="B5" s="5" t="s">
        <v>5</v>
      </c>
      <c r="C5" s="5" t="s">
        <v>44</v>
      </c>
      <c r="D5" s="5" t="s">
        <v>45</v>
      </c>
      <c r="E5" s="5" t="s">
        <v>46</v>
      </c>
      <c r="F5" s="5" t="s">
        <v>47</v>
      </c>
      <c r="G5" s="5" t="s">
        <v>18</v>
      </c>
      <c r="H5" s="5" t="s">
        <v>48</v>
      </c>
      <c r="I5" s="5" t="s">
        <v>21</v>
      </c>
    </row>
    <row r="6" spans="1:9" x14ac:dyDescent="0.25">
      <c r="A6" s="6">
        <v>1</v>
      </c>
      <c r="B6" s="7" t="s">
        <v>23</v>
      </c>
      <c r="C6" s="9" t="s">
        <v>49</v>
      </c>
      <c r="D6" s="8">
        <v>46034</v>
      </c>
      <c r="E6" s="11">
        <f>IF(D6="","",D6+15)</f>
      </c>
      <c r="F6" s="8">
        <v>46042</v>
      </c>
      <c r="G6" s="14">
        <f>IF(D6="","",IF(F6&lt;&gt;"",IF(F6&lt;=E6,"Süresinde","Geç bildirim"),IF(TODAY()&gt;E6,"GECİKTİ","Bekliyor")))</f>
      </c>
      <c r="H6" s="8">
        <v>46031</v>
      </c>
      <c r="I6" s="15"/>
    </row>
    <row r="7" spans="1:9" x14ac:dyDescent="0.25">
      <c r="A7" s="6">
        <v>2</v>
      </c>
      <c r="B7" s="17"/>
      <c r="C7" s="13"/>
      <c r="D7" s="12"/>
      <c r="E7" s="11">
        <f>IF(D7="","",D7+15)</f>
      </c>
      <c r="F7" s="12"/>
      <c r="G7" s="14">
        <f>IF(D7="","",IF(F7&lt;&gt;"",IF(F7&lt;=E7,"Süresinde","Geç bildirim"),IF(TODAY()&gt;E7,"GECİKTİ","Bekliyor")))</f>
      </c>
      <c r="H7" s="12"/>
      <c r="I7" s="15"/>
    </row>
    <row r="8" spans="1:9" x14ac:dyDescent="0.25">
      <c r="A8" s="6">
        <v>3</v>
      </c>
      <c r="B8" s="17"/>
      <c r="C8" s="13"/>
      <c r="D8" s="12"/>
      <c r="E8" s="11">
        <f>IF(D8="","",D8+15)</f>
      </c>
      <c r="F8" s="12"/>
      <c r="G8" s="14">
        <f>IF(D8="","",IF(F8&lt;&gt;"",IF(F8&lt;=E8,"Süresinde","Geç bildirim"),IF(TODAY()&gt;E8,"GECİKTİ","Bekliyor")))</f>
      </c>
      <c r="H8" s="12"/>
      <c r="I8" s="15"/>
    </row>
    <row r="9" spans="1:9" x14ac:dyDescent="0.25">
      <c r="A9" s="6">
        <v>4</v>
      </c>
      <c r="B9" s="17"/>
      <c r="C9" s="13"/>
      <c r="D9" s="12"/>
      <c r="E9" s="11">
        <f>IF(D9="","",D9+15)</f>
      </c>
      <c r="F9" s="12"/>
      <c r="G9" s="14">
        <f>IF(D9="","",IF(F9&lt;&gt;"",IF(F9&lt;=E9,"Süresinde","Geç bildirim"),IF(TODAY()&gt;E9,"GECİKTİ","Bekliyor")))</f>
      </c>
      <c r="H9" s="12"/>
      <c r="I9" s="15"/>
    </row>
    <row r="10" spans="1:9" x14ac:dyDescent="0.25">
      <c r="A10" s="6">
        <v>5</v>
      </c>
      <c r="B10" s="17"/>
      <c r="C10" s="13"/>
      <c r="D10" s="12"/>
      <c r="E10" s="11">
        <f>IF(D10="","",D10+15)</f>
      </c>
      <c r="F10" s="12"/>
      <c r="G10" s="14">
        <f>IF(D10="","",IF(F10&lt;&gt;"",IF(F10&lt;=E10,"Süresinde","Geç bildirim"),IF(TODAY()&gt;E10,"GECİKTİ","Bekliyor")))</f>
      </c>
      <c r="H10" s="12"/>
      <c r="I10" s="15"/>
    </row>
    <row r="11" spans="1:9" x14ac:dyDescent="0.25">
      <c r="A11" s="6">
        <v>6</v>
      </c>
      <c r="B11" s="17"/>
      <c r="C11" s="13"/>
      <c r="D11" s="12"/>
      <c r="E11" s="11">
        <f>IF(D11="","",D11+15)</f>
      </c>
      <c r="F11" s="12"/>
      <c r="G11" s="14">
        <f>IF(D11="","",IF(F11&lt;&gt;"",IF(F11&lt;=E11,"Süresinde","Geç bildirim"),IF(TODAY()&gt;E11,"GECİKTİ","Bekliyor")))</f>
      </c>
      <c r="H11" s="12"/>
      <c r="I11" s="15"/>
    </row>
    <row r="12" spans="1:9" x14ac:dyDescent="0.25">
      <c r="A12" s="6">
        <v>7</v>
      </c>
      <c r="B12" s="17"/>
      <c r="C12" s="13"/>
      <c r="D12" s="12"/>
      <c r="E12" s="11">
        <f>IF(D12="","",D12+15)</f>
      </c>
      <c r="F12" s="12"/>
      <c r="G12" s="14">
        <f>IF(D12="","",IF(F12&lt;&gt;"",IF(F12&lt;=E12,"Süresinde","Geç bildirim"),IF(TODAY()&gt;E12,"GECİKTİ","Bekliyor")))</f>
      </c>
      <c r="H12" s="12"/>
      <c r="I12" s="15"/>
    </row>
    <row r="13" spans="1:9" x14ac:dyDescent="0.25">
      <c r="A13" s="6">
        <v>8</v>
      </c>
      <c r="B13" s="17"/>
      <c r="C13" s="13"/>
      <c r="D13" s="12"/>
      <c r="E13" s="11">
        <f>IF(D13="","",D13+15)</f>
      </c>
      <c r="F13" s="12"/>
      <c r="G13" s="14">
        <f>IF(D13="","",IF(F13&lt;&gt;"",IF(F13&lt;=E13,"Süresinde","Geç bildirim"),IF(TODAY()&gt;E13,"GECİKTİ","Bekliyor")))</f>
      </c>
      <c r="H13" s="12"/>
      <c r="I13" s="15"/>
    </row>
    <row r="14" spans="1:9" x14ac:dyDescent="0.25">
      <c r="A14" s="6">
        <v>9</v>
      </c>
      <c r="B14" s="17"/>
      <c r="C14" s="13"/>
      <c r="D14" s="12"/>
      <c r="E14" s="11">
        <f>IF(D14="","",D14+15)</f>
      </c>
      <c r="F14" s="12"/>
      <c r="G14" s="14">
        <f>IF(D14="","",IF(F14&lt;&gt;"",IF(F14&lt;=E14,"Süresinde","Geç bildirim"),IF(TODAY()&gt;E14,"GECİKTİ","Bekliyor")))</f>
      </c>
      <c r="H14" s="12"/>
      <c r="I14" s="15"/>
    </row>
    <row r="15" spans="1:9" x14ac:dyDescent="0.25">
      <c r="A15" s="6">
        <v>10</v>
      </c>
      <c r="B15" s="17"/>
      <c r="C15" s="13"/>
      <c r="D15" s="12"/>
      <c r="E15" s="11">
        <f>IF(D15="","",D15+15)</f>
      </c>
      <c r="F15" s="12"/>
      <c r="G15" s="14">
        <f>IF(D15="","",IF(F15&lt;&gt;"",IF(F15&lt;=E15,"Süresinde","Geç bildirim"),IF(TODAY()&gt;E15,"GECİKTİ","Bekliyor")))</f>
      </c>
      <c r="H15" s="12"/>
      <c r="I15" s="15"/>
    </row>
    <row r="16" spans="1:9" x14ac:dyDescent="0.25">
      <c r="A16" s="6">
        <v>11</v>
      </c>
      <c r="B16" s="17"/>
      <c r="C16" s="13"/>
      <c r="D16" s="12"/>
      <c r="E16" s="11">
        <f>IF(D16="","",D16+15)</f>
      </c>
      <c r="F16" s="12"/>
      <c r="G16" s="14">
        <f>IF(D16="","",IF(F16&lt;&gt;"",IF(F16&lt;=E16,"Süresinde","Geç bildirim"),IF(TODAY()&gt;E16,"GECİKTİ","Bekliyor")))</f>
      </c>
      <c r="H16" s="12"/>
      <c r="I16" s="15"/>
    </row>
    <row r="17" spans="1:9" x14ac:dyDescent="0.25">
      <c r="A17" s="6">
        <v>12</v>
      </c>
      <c r="B17" s="17"/>
      <c r="C17" s="13"/>
      <c r="D17" s="12"/>
      <c r="E17" s="11">
        <f>IF(D17="","",D17+15)</f>
      </c>
      <c r="F17" s="12"/>
      <c r="G17" s="14">
        <f>IF(D17="","",IF(F17&lt;&gt;"",IF(F17&lt;=E17,"Süresinde","Geç bildirim"),IF(TODAY()&gt;E17,"GECİKTİ","Bekliyor")))</f>
      </c>
      <c r="H17" s="12"/>
      <c r="I17" s="15"/>
    </row>
    <row r="18" spans="1:9" x14ac:dyDescent="0.25">
      <c r="A18" s="6">
        <v>13</v>
      </c>
      <c r="B18" s="17"/>
      <c r="C18" s="13"/>
      <c r="D18" s="12"/>
      <c r="E18" s="11">
        <f>IF(D18="","",D18+15)</f>
      </c>
      <c r="F18" s="12"/>
      <c r="G18" s="14">
        <f>IF(D18="","",IF(F18&lt;&gt;"",IF(F18&lt;=E18,"Süresinde","Geç bildirim"),IF(TODAY()&gt;E18,"GECİKTİ","Bekliyor")))</f>
      </c>
      <c r="H18" s="12"/>
      <c r="I18" s="15"/>
    </row>
    <row r="19" spans="1:9" x14ac:dyDescent="0.25">
      <c r="A19" s="6">
        <v>14</v>
      </c>
      <c r="B19" s="17"/>
      <c r="C19" s="13"/>
      <c r="D19" s="12"/>
      <c r="E19" s="11">
        <f>IF(D19="","",D19+15)</f>
      </c>
      <c r="F19" s="12"/>
      <c r="G19" s="14">
        <f>IF(D19="","",IF(F19&lt;&gt;"",IF(F19&lt;=E19,"Süresinde","Geç bildirim"),IF(TODAY()&gt;E19,"GECİKTİ","Bekliyor")))</f>
      </c>
      <c r="H19" s="12"/>
      <c r="I19" s="15"/>
    </row>
    <row r="20" spans="1:9" x14ac:dyDescent="0.25">
      <c r="A20" s="6">
        <v>15</v>
      </c>
      <c r="B20" s="17"/>
      <c r="C20" s="13"/>
      <c r="D20" s="12"/>
      <c r="E20" s="11">
        <f>IF(D20="","",D20+15)</f>
      </c>
      <c r="F20" s="12"/>
      <c r="G20" s="14">
        <f>IF(D20="","",IF(F20&lt;&gt;"",IF(F20&lt;=E20,"Süresinde","Geç bildirim"),IF(TODAY()&gt;E20,"GECİKTİ","Bekliyor")))</f>
      </c>
      <c r="H20" s="12"/>
      <c r="I20" s="15"/>
    </row>
    <row r="21" spans="1:9" x14ac:dyDescent="0.25">
      <c r="A21" s="6">
        <v>16</v>
      </c>
      <c r="B21" s="17"/>
      <c r="C21" s="13"/>
      <c r="D21" s="12"/>
      <c r="E21" s="11">
        <f>IF(D21="","",D21+15)</f>
      </c>
      <c r="F21" s="12"/>
      <c r="G21" s="14">
        <f>IF(D21="","",IF(F21&lt;&gt;"",IF(F21&lt;=E21,"Süresinde","Geç bildirim"),IF(TODAY()&gt;E21,"GECİKTİ","Bekliyor")))</f>
      </c>
      <c r="H21" s="12"/>
      <c r="I21" s="15"/>
    </row>
    <row r="22" spans="1:9" x14ac:dyDescent="0.25">
      <c r="A22" s="6">
        <v>17</v>
      </c>
      <c r="B22" s="17"/>
      <c r="C22" s="13"/>
      <c r="D22" s="12"/>
      <c r="E22" s="11">
        <f>IF(D22="","",D22+15)</f>
      </c>
      <c r="F22" s="12"/>
      <c r="G22" s="14">
        <f>IF(D22="","",IF(F22&lt;&gt;"",IF(F22&lt;=E22,"Süresinde","Geç bildirim"),IF(TODAY()&gt;E22,"GECİKTİ","Bekliyor")))</f>
      </c>
      <c r="H22" s="12"/>
      <c r="I22" s="15"/>
    </row>
    <row r="23" spans="1:9" x14ac:dyDescent="0.25">
      <c r="A23" s="6">
        <v>18</v>
      </c>
      <c r="B23" s="17"/>
      <c r="C23" s="13"/>
      <c r="D23" s="12"/>
      <c r="E23" s="11">
        <f>IF(D23="","",D23+15)</f>
      </c>
      <c r="F23" s="12"/>
      <c r="G23" s="14">
        <f>IF(D23="","",IF(F23&lt;&gt;"",IF(F23&lt;=E23,"Süresinde","Geç bildirim"),IF(TODAY()&gt;E23,"GECİKTİ","Bekliyor")))</f>
      </c>
      <c r="H23" s="12"/>
      <c r="I23" s="15"/>
    </row>
    <row r="24" spans="1:9" x14ac:dyDescent="0.25">
      <c r="A24" s="6">
        <v>19</v>
      </c>
      <c r="B24" s="17"/>
      <c r="C24" s="13"/>
      <c r="D24" s="12"/>
      <c r="E24" s="11">
        <f>IF(D24="","",D24+15)</f>
      </c>
      <c r="F24" s="12"/>
      <c r="G24" s="14">
        <f>IF(D24="","",IF(F24&lt;&gt;"",IF(F24&lt;=E24,"Süresinde","Geç bildirim"),IF(TODAY()&gt;E24,"GECİKTİ","Bekliyor")))</f>
      </c>
      <c r="H24" s="12"/>
      <c r="I24" s="15"/>
    </row>
    <row r="25" spans="1:9" x14ac:dyDescent="0.25">
      <c r="A25" s="6">
        <v>20</v>
      </c>
      <c r="B25" s="17"/>
      <c r="C25" s="13"/>
      <c r="D25" s="12"/>
      <c r="E25" s="11">
        <f>IF(D25="","",D25+15)</f>
      </c>
      <c r="F25" s="12"/>
      <c r="G25" s="14">
        <f>IF(D25="","",IF(F25&lt;&gt;"",IF(F25&lt;=E25,"Süresinde","Geç bildirim"),IF(TODAY()&gt;E25,"GECİKTİ","Bekliyor")))</f>
      </c>
      <c r="H25" s="12"/>
      <c r="I25" s="15"/>
    </row>
    <row r="26" spans="1:9" x14ac:dyDescent="0.25">
      <c r="A26" s="6">
        <v>21</v>
      </c>
      <c r="B26" s="17"/>
      <c r="C26" s="13"/>
      <c r="D26" s="12"/>
      <c r="E26" s="11">
        <f>IF(D26="","",D26+15)</f>
      </c>
      <c r="F26" s="12"/>
      <c r="G26" s="14">
        <f>IF(D26="","",IF(F26&lt;&gt;"",IF(F26&lt;=E26,"Süresinde","Geç bildirim"),IF(TODAY()&gt;E26,"GECİKTİ","Bekliyor")))</f>
      </c>
      <c r="H26" s="12"/>
      <c r="I26" s="15"/>
    </row>
    <row r="27" spans="1:9" x14ac:dyDescent="0.25">
      <c r="A27" s="6">
        <v>22</v>
      </c>
      <c r="B27" s="17"/>
      <c r="C27" s="13"/>
      <c r="D27" s="12"/>
      <c r="E27" s="11">
        <f>IF(D27="","",D27+15)</f>
      </c>
      <c r="F27" s="12"/>
      <c r="G27" s="14">
        <f>IF(D27="","",IF(F27&lt;&gt;"",IF(F27&lt;=E27,"Süresinde","Geç bildirim"),IF(TODAY()&gt;E27,"GECİKTİ","Bekliyor")))</f>
      </c>
      <c r="H27" s="12"/>
      <c r="I27" s="15"/>
    </row>
    <row r="28" spans="1:9" x14ac:dyDescent="0.25">
      <c r="A28" s="6">
        <v>23</v>
      </c>
      <c r="B28" s="17"/>
      <c r="C28" s="13"/>
      <c r="D28" s="12"/>
      <c r="E28" s="11">
        <f>IF(D28="","",D28+15)</f>
      </c>
      <c r="F28" s="12"/>
      <c r="G28" s="14">
        <f>IF(D28="","",IF(F28&lt;&gt;"",IF(F28&lt;=E28,"Süresinde","Geç bildirim"),IF(TODAY()&gt;E28,"GECİKTİ","Bekliyor")))</f>
      </c>
      <c r="H28" s="12"/>
      <c r="I28" s="15"/>
    </row>
    <row r="29" spans="1:9" x14ac:dyDescent="0.25">
      <c r="A29" s="6">
        <v>24</v>
      </c>
      <c r="B29" s="17"/>
      <c r="C29" s="13"/>
      <c r="D29" s="12"/>
      <c r="E29" s="11">
        <f>IF(D29="","",D29+15)</f>
      </c>
      <c r="F29" s="12"/>
      <c r="G29" s="14">
        <f>IF(D29="","",IF(F29&lt;&gt;"",IF(F29&lt;=E29,"Süresinde","Geç bildirim"),IF(TODAY()&gt;E29,"GECİKTİ","Bekliyor")))</f>
      </c>
      <c r="H29" s="12"/>
      <c r="I29" s="15"/>
    </row>
    <row r="30" spans="1:9" x14ac:dyDescent="0.25">
      <c r="A30" s="6">
        <v>25</v>
      </c>
      <c r="B30" s="17"/>
      <c r="C30" s="13"/>
      <c r="D30" s="12"/>
      <c r="E30" s="11">
        <f>IF(D30="","",D30+15)</f>
      </c>
      <c r="F30" s="12"/>
      <c r="G30" s="14">
        <f>IF(D30="","",IF(F30&lt;&gt;"",IF(F30&lt;=E30,"Süresinde","Geç bildirim"),IF(TODAY()&gt;E30,"GECİKTİ","Bekliyor")))</f>
      </c>
      <c r="H30" s="12"/>
      <c r="I30" s="15"/>
    </row>
    <row r="31" spans="1:9" x14ac:dyDescent="0.25">
      <c r="A31" s="6">
        <v>26</v>
      </c>
      <c r="B31" s="17"/>
      <c r="C31" s="13"/>
      <c r="D31" s="12"/>
      <c r="E31" s="11">
        <f>IF(D31="","",D31+15)</f>
      </c>
      <c r="F31" s="12"/>
      <c r="G31" s="14">
        <f>IF(D31="","",IF(F31&lt;&gt;"",IF(F31&lt;=E31,"Süresinde","Geç bildirim"),IF(TODAY()&gt;E31,"GECİKTİ","Bekliyor")))</f>
      </c>
      <c r="H31" s="12"/>
      <c r="I31" s="15"/>
    </row>
    <row r="32" spans="1:9" x14ac:dyDescent="0.25">
      <c r="A32" s="6">
        <v>27</v>
      </c>
      <c r="B32" s="17"/>
      <c r="C32" s="13"/>
      <c r="D32" s="12"/>
      <c r="E32" s="11">
        <f>IF(D32="","",D32+15)</f>
      </c>
      <c r="F32" s="12"/>
      <c r="G32" s="14">
        <f>IF(D32="","",IF(F32&lt;&gt;"",IF(F32&lt;=E32,"Süresinde","Geç bildirim"),IF(TODAY()&gt;E32,"GECİKTİ","Bekliyor")))</f>
      </c>
      <c r="H32" s="12"/>
      <c r="I32" s="15"/>
    </row>
    <row r="33" spans="1:9" x14ac:dyDescent="0.25">
      <c r="A33" s="6">
        <v>28</v>
      </c>
      <c r="B33" s="17"/>
      <c r="C33" s="13"/>
      <c r="D33" s="12"/>
      <c r="E33" s="11">
        <f>IF(D33="","",D33+15)</f>
      </c>
      <c r="F33" s="12"/>
      <c r="G33" s="14">
        <f>IF(D33="","",IF(F33&lt;&gt;"",IF(F33&lt;=E33,"Süresinde","Geç bildirim"),IF(TODAY()&gt;E33,"GECİKTİ","Bekliyor")))</f>
      </c>
      <c r="H33" s="12"/>
      <c r="I33" s="15"/>
    </row>
    <row r="34" spans="1:9" x14ac:dyDescent="0.25">
      <c r="A34" s="6">
        <v>29</v>
      </c>
      <c r="B34" s="17"/>
      <c r="C34" s="13"/>
      <c r="D34" s="12"/>
      <c r="E34" s="11">
        <f>IF(D34="","",D34+15)</f>
      </c>
      <c r="F34" s="12"/>
      <c r="G34" s="14">
        <f>IF(D34="","",IF(F34&lt;&gt;"",IF(F34&lt;=E34,"Süresinde","Geç bildirim"),IF(TODAY()&gt;E34,"GECİKTİ","Bekliyor")))</f>
      </c>
      <c r="H34" s="12"/>
      <c r="I34" s="15"/>
    </row>
    <row r="35" spans="1:9" x14ac:dyDescent="0.25">
      <c r="A35" s="6">
        <v>30</v>
      </c>
      <c r="B35" s="17"/>
      <c r="C35" s="13"/>
      <c r="D35" s="12"/>
      <c r="E35" s="11">
        <f>IF(D35="","",D35+15)</f>
      </c>
      <c r="F35" s="12"/>
      <c r="G35" s="14">
        <f>IF(D35="","",IF(F35&lt;&gt;"",IF(F35&lt;=E35,"Süresinde","Geç bildirim"),IF(TODAY()&gt;E35,"GECİKTİ","Bekliyor")))</f>
      </c>
      <c r="H35" s="12"/>
      <c r="I35" s="15"/>
    </row>
    <row r="36" spans="1:9" x14ac:dyDescent="0.25">
      <c r="A36" s="6">
        <v>31</v>
      </c>
      <c r="B36" s="17"/>
      <c r="C36" s="13"/>
      <c r="D36" s="12"/>
      <c r="E36" s="11">
        <f>IF(D36="","",D36+15)</f>
      </c>
      <c r="F36" s="12"/>
      <c r="G36" s="14">
        <f>IF(D36="","",IF(F36&lt;&gt;"",IF(F36&lt;=E36,"Süresinde","Geç bildirim"),IF(TODAY()&gt;E36,"GECİKTİ","Bekliyor")))</f>
      </c>
      <c r="H36" s="12"/>
      <c r="I36" s="15"/>
    </row>
    <row r="37" spans="1:9" x14ac:dyDescent="0.25">
      <c r="A37" s="6">
        <v>32</v>
      </c>
      <c r="B37" s="17"/>
      <c r="C37" s="13"/>
      <c r="D37" s="12"/>
      <c r="E37" s="11">
        <f>IF(D37="","",D37+15)</f>
      </c>
      <c r="F37" s="12"/>
      <c r="G37" s="14">
        <f>IF(D37="","",IF(F37&lt;&gt;"",IF(F37&lt;=E37,"Süresinde","Geç bildirim"),IF(TODAY()&gt;E37,"GECİKTİ","Bekliyor")))</f>
      </c>
      <c r="H37" s="12"/>
      <c r="I37" s="15"/>
    </row>
    <row r="38" spans="1:9" x14ac:dyDescent="0.25">
      <c r="A38" s="6">
        <v>33</v>
      </c>
      <c r="B38" s="17"/>
      <c r="C38" s="13"/>
      <c r="D38" s="12"/>
      <c r="E38" s="11">
        <f>IF(D38="","",D38+15)</f>
      </c>
      <c r="F38" s="12"/>
      <c r="G38" s="14">
        <f>IF(D38="","",IF(F38&lt;&gt;"",IF(F38&lt;=E38,"Süresinde","Geç bildirim"),IF(TODAY()&gt;E38,"GECİKTİ","Bekliyor")))</f>
      </c>
      <c r="H38" s="12"/>
      <c r="I38" s="15"/>
    </row>
    <row r="39" spans="1:9" x14ac:dyDescent="0.25">
      <c r="A39" s="6">
        <v>34</v>
      </c>
      <c r="B39" s="17"/>
      <c r="C39" s="13"/>
      <c r="D39" s="12"/>
      <c r="E39" s="11">
        <f>IF(D39="","",D39+15)</f>
      </c>
      <c r="F39" s="12"/>
      <c r="G39" s="14">
        <f>IF(D39="","",IF(F39&lt;&gt;"",IF(F39&lt;=E39,"Süresinde","Geç bildirim"),IF(TODAY()&gt;E39,"GECİKTİ","Bekliyor")))</f>
      </c>
      <c r="H39" s="12"/>
      <c r="I39" s="15"/>
    </row>
    <row r="40" spans="1:9" x14ac:dyDescent="0.25">
      <c r="A40" s="6">
        <v>35</v>
      </c>
      <c r="B40" s="17"/>
      <c r="C40" s="13"/>
      <c r="D40" s="12"/>
      <c r="E40" s="11">
        <f>IF(D40="","",D40+15)</f>
      </c>
      <c r="F40" s="12"/>
      <c r="G40" s="14">
        <f>IF(D40="","",IF(F40&lt;&gt;"",IF(F40&lt;=E40,"Süresinde","Geç bildirim"),IF(TODAY()&gt;E40,"GECİKTİ","Bekliyor")))</f>
      </c>
      <c r="H40" s="12"/>
      <c r="I40" s="15"/>
    </row>
    <row r="41" spans="1:9" x14ac:dyDescent="0.25">
      <c r="A41" s="6">
        <v>36</v>
      </c>
      <c r="B41" s="17"/>
      <c r="C41" s="13"/>
      <c r="D41" s="12"/>
      <c r="E41" s="11">
        <f>IF(D41="","",D41+15)</f>
      </c>
      <c r="F41" s="12"/>
      <c r="G41" s="14">
        <f>IF(D41="","",IF(F41&lt;&gt;"",IF(F41&lt;=E41,"Süresinde","Geç bildirim"),IF(TODAY()&gt;E41,"GECİKTİ","Bekliyor")))</f>
      </c>
      <c r="H41" s="12"/>
      <c r="I41" s="15"/>
    </row>
    <row r="42" spans="1:9" x14ac:dyDescent="0.25">
      <c r="A42" s="6">
        <v>37</v>
      </c>
      <c r="B42" s="17"/>
      <c r="C42" s="13"/>
      <c r="D42" s="12"/>
      <c r="E42" s="11">
        <f>IF(D42="","",D42+15)</f>
      </c>
      <c r="F42" s="12"/>
      <c r="G42" s="14">
        <f>IF(D42="","",IF(F42&lt;&gt;"",IF(F42&lt;=E42,"Süresinde","Geç bildirim"),IF(TODAY()&gt;E42,"GECİKTİ","Bekliyor")))</f>
      </c>
      <c r="H42" s="12"/>
      <c r="I42" s="15"/>
    </row>
    <row r="43" spans="1:9" x14ac:dyDescent="0.25">
      <c r="A43" s="6">
        <v>38</v>
      </c>
      <c r="B43" s="17"/>
      <c r="C43" s="13"/>
      <c r="D43" s="12"/>
      <c r="E43" s="11">
        <f>IF(D43="","",D43+15)</f>
      </c>
      <c r="F43" s="12"/>
      <c r="G43" s="14">
        <f>IF(D43="","",IF(F43&lt;&gt;"",IF(F43&lt;=E43,"Süresinde","Geç bildirim"),IF(TODAY()&gt;E43,"GECİKTİ","Bekliyor")))</f>
      </c>
      <c r="H43" s="12"/>
      <c r="I43" s="15"/>
    </row>
    <row r="44" spans="1:9" x14ac:dyDescent="0.25">
      <c r="A44" s="6">
        <v>39</v>
      </c>
      <c r="B44" s="17"/>
      <c r="C44" s="13"/>
      <c r="D44" s="12"/>
      <c r="E44" s="11">
        <f>IF(D44="","",D44+15)</f>
      </c>
      <c r="F44" s="12"/>
      <c r="G44" s="14">
        <f>IF(D44="","",IF(F44&lt;&gt;"",IF(F44&lt;=E44,"Süresinde","Geç bildirim"),IF(TODAY()&gt;E44,"GECİKTİ","Bekliyor")))</f>
      </c>
      <c r="H44" s="12"/>
      <c r="I44" s="15"/>
    </row>
    <row r="45" spans="1:9" x14ac:dyDescent="0.25">
      <c r="A45" s="6">
        <v>40</v>
      </c>
      <c r="B45" s="17"/>
      <c r="C45" s="13"/>
      <c r="D45" s="12"/>
      <c r="E45" s="11">
        <f>IF(D45="","",D45+15)</f>
      </c>
      <c r="F45" s="12"/>
      <c r="G45" s="14">
        <f>IF(D45="","",IF(F45&lt;&gt;"",IF(F45&lt;=E45,"Süresinde","Geç bildirim"),IF(TODAY()&gt;E45,"GECİKTİ","Bekliyor")))</f>
      </c>
      <c r="H45" s="12"/>
      <c r="I45" s="15"/>
    </row>
  </sheetData>
  <autoFilter ref="A5:I5"/>
  <conditionalFormatting sqref="G6:G45">
    <cfRule type="cellIs" dxfId="9" priority="1" operator="equal">
      <formula>"GECİKTİ"</formula>
    </cfRule>
  </conditionalFormatting>
  <conditionalFormatting sqref="G6:G45">
    <cfRule type="cellIs" dxfId="10" priority="1" operator="equal">
      <formula>"Geç bildirim"</formula>
    </cfRule>
  </conditionalFormatting>
  <conditionalFormatting sqref="G6:G45">
    <cfRule type="cellIs" dxfId="11" priority="1" operator="equal">
      <formula>"Süresinde"</formula>
    </cfRule>
  </conditionalFormatting>
  <dataValidations count="8">
    <dataValidation type="list" allowBlank="1" showErrorMessage="1" errorTitle="Geçersiz değer" error="Listeden seçin: Çalışmaya başlama, Çalışmanın sona ermesi, İptal gerektiren hal" sqref="C10:C45">
      <formula1>"Çalışmaya başlama,Çalışmanın sona ermesi,İptal gerektiren hal"</formula1>
    </dataValidation>
    <dataValidation type="list" allowBlank="1" showErrorMessage="1" errorTitle="Geçersiz değer" error="Listeden seçin: Çalışmaya başlama, Çalışmanın sona ermesi, İptal gerektiren hal" sqref="C6:C45">
      <formula1>"Çalışmaya başlama,Çalışmanın sona ermesi,İptal gerektiren hal"</formula1>
    </dataValidation>
    <dataValidation type="date" operator="greaterThan" allowBlank="1" showErrorMessage="1" error="Geçerli bir tarih girin (GG.AA.YYYY)." sqref="D10:D45">
      <formula1>18264</formula1>
    </dataValidation>
    <dataValidation type="date" operator="greaterThan" allowBlank="1" showErrorMessage="1" error="Geçerli bir tarih girin (GG.AA.YYYY)." sqref="D6:D45">
      <formula1>18264</formula1>
    </dataValidation>
    <dataValidation type="date" operator="greaterThan" allowBlank="1" showErrorMessage="1" error="Geçerli bir tarih girin (GG.AA.YYYY)." sqref="F10:F45">
      <formula1>18264</formula1>
    </dataValidation>
    <dataValidation type="date" operator="greaterThan" allowBlank="1" showErrorMessage="1" error="Geçerli bir tarih girin (GG.AA.YYYY)." sqref="F6:F45">
      <formula1>18264</formula1>
    </dataValidation>
    <dataValidation type="date" operator="greaterThan" allowBlank="1" showErrorMessage="1" error="Geçerli bir tarih girin (GG.AA.YYYY)." sqref="H10:H45">
      <formula1>18264</formula1>
    </dataValidation>
    <dataValidation type="date" operator="greaterThan" allowBlank="1" showErrorMessage="1" error="Geçerli bir tarih girin (GG.AA.YYYY)." sqref="H6:H45">
      <formula1>18264</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50</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18" t="s">
        <v>51</v>
      </c>
    </row>
    <row r="6" ht="20" customHeight="1" spans="2:4" x14ac:dyDescent="0.25">
      <c r="B6" s="19" t="s">
        <v>52</v>
      </c>
      <c r="C6" s="20">
        <f>TODAY()</f>
      </c>
    </row>
    <row r="7" ht="20" customHeight="1" spans="2:4" x14ac:dyDescent="0.25">
      <c r="B7" s="19" t="s">
        <v>53</v>
      </c>
      <c r="C7" s="21">
        <v>90</v>
      </c>
      <c r="D7" s="22" t="s">
        <v>54</v>
      </c>
    </row>
    <row r="8" ht="24" customHeight="1" spans="2:2" x14ac:dyDescent="0.25">
      <c r="B8" s="18" t="s">
        <v>55</v>
      </c>
    </row>
    <row r="9" ht="20" customHeight="1" spans="2:4" x14ac:dyDescent="0.25">
      <c r="B9" s="19" t="s">
        <v>56</v>
      </c>
      <c r="C9" s="23">
        <f>COUNTA('İzin Takip'!$C$6:$C$65)</f>
      </c>
    </row>
    <row r="10" ht="20" customHeight="1" spans="2:4" x14ac:dyDescent="0.25">
      <c r="B10" s="19" t="s">
        <v>57</v>
      </c>
      <c r="C10" s="23">
        <f>COUNTIF('İzin Takip'!$P$6:$P$65,"SÜRESİ DOLDU")</f>
      </c>
      <c r="D10" s="22" t="s">
        <v>58</v>
      </c>
    </row>
    <row r="11" ht="20" customHeight="1" spans="2:4" x14ac:dyDescent="0.25">
      <c r="B11" s="19" t="s">
        <v>59</v>
      </c>
      <c r="C11" s="23">
        <f>COUNTIF('İzin Takip'!$P$6:$P$65,"Uzatma penceresi açık")</f>
      </c>
      <c r="D11" s="22" t="s">
        <v>60</v>
      </c>
    </row>
    <row r="12" ht="20" customHeight="1" spans="2:4" x14ac:dyDescent="0.25">
      <c r="B12" s="19" t="s">
        <v>61</v>
      </c>
      <c r="C12" s="23">
        <f>COUNTIF('İzin Takip'!$P$6:$P$65,"Hazırlık başlat")</f>
      </c>
    </row>
    <row r="13" ht="20" customHeight="1" spans="2:4" x14ac:dyDescent="0.25">
      <c r="B13" s="19" t="s">
        <v>62</v>
      </c>
      <c r="C13" s="23">
        <f>COUNTIF('İzin Takip'!$P$6:$P$65,"Başvuru yapıldı")</f>
      </c>
    </row>
    <row r="14" ht="20" customHeight="1" spans="2:4" x14ac:dyDescent="0.25">
      <c r="B14" s="19" t="s">
        <v>63</v>
      </c>
      <c r="C14" s="23">
        <f>COUNTIF('İzin Takip'!$P$6:$P$65,"Geçerli")</f>
      </c>
    </row>
    <row r="15" ht="20" customHeight="1" spans="2:4" x14ac:dyDescent="0.25">
      <c r="B15" s="19" t="s">
        <v>64</v>
      </c>
      <c r="C15" s="23">
        <f>COUNTIF('İzin Takip'!$P$6:$P$65,"Bitiş tarihi yok")</f>
      </c>
    </row>
    <row r="16" ht="20" customHeight="1" spans="2:4" x14ac:dyDescent="0.25">
      <c r="B16" s="19" t="s">
        <v>65</v>
      </c>
      <c r="C16" s="23">
        <f>COUNTIFS('İzin Takip'!$Q$6:$Q$65,"&gt;=0",'İzin Takip'!$Q$6:$Q$65,"&lt;180")</f>
      </c>
    </row>
    <row r="17" ht="20" customHeight="1" spans="2:4" x14ac:dyDescent="0.25">
      <c r="B17" s="19" t="s">
        <v>66</v>
      </c>
      <c r="C17" s="20">
        <f>IFERROR(SMALL('İzin Takip'!$K$6:$K$65,1),"")</f>
      </c>
    </row>
    <row r="18" ht="24" customHeight="1" spans="2:2" x14ac:dyDescent="0.25">
      <c r="B18" s="18" t="s">
        <v>67</v>
      </c>
    </row>
    <row r="19" ht="20" customHeight="1" spans="2:4" x14ac:dyDescent="0.25">
      <c r="B19" s="19" t="s">
        <v>68</v>
      </c>
      <c r="C19" s="23">
        <f>COUNTIF('Bildirimler'!$G$6:$G$45,"GECİKTİ")</f>
      </c>
    </row>
    <row r="20" ht="20" customHeight="1" spans="2:4" x14ac:dyDescent="0.25">
      <c r="B20" s="19" t="s">
        <v>69</v>
      </c>
      <c r="C20" s="23">
        <f>COUNTIF('Bildirimler'!$G$6:$G$45,"Bekliyor")</f>
      </c>
    </row>
    <row r="21" ht="24" customHeight="1" spans="2:2" x14ac:dyDescent="0.25">
      <c r="B21" s="18" t="s">
        <v>70</v>
      </c>
    </row>
    <row r="22" ht="20" customHeight="1" spans="2:4" x14ac:dyDescent="0.25">
      <c r="B22" s="19" t="s">
        <v>71</v>
      </c>
      <c r="C22" s="24" t="s">
        <v>72</v>
      </c>
    </row>
    <row r="23" ht="20" customHeight="1" spans="2:4" x14ac:dyDescent="0.25">
      <c r="B23" s="19" t="s">
        <v>73</v>
      </c>
      <c r="C23" s="24" t="s">
        <v>72</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74</v>
      </c>
    </row>
    <row r="2" ht="18" customHeight="1" spans="2:2" x14ac:dyDescent="0.25">
      <c r="B2" s="2" t="s">
        <v>0</v>
      </c>
    </row>
    <row r="3" ht="16" customHeight="1" spans="2:2" x14ac:dyDescent="0.25">
      <c r="B3" s="3" t="s">
        <v>2</v>
      </c>
    </row>
    <row r="4" spans="1:2" x14ac:dyDescent="0.25">
      <c r="A4" s="4"/>
      <c r="B4" s="4"/>
    </row>
    <row r="5" ht="45" customHeight="1" spans="2:2" x14ac:dyDescent="0.25">
      <c r="B5" s="25" t="s">
        <v>75</v>
      </c>
    </row>
    <row r="7" ht="22" customHeight="1" spans="2:2" x14ac:dyDescent="0.25">
      <c r="B7" s="26" t="s">
        <v>76</v>
      </c>
    </row>
    <row r="8" ht="30" customHeight="1" spans="2:2" x14ac:dyDescent="0.25">
      <c r="B8" s="25" t="s">
        <v>77</v>
      </c>
    </row>
    <row r="9" ht="30" customHeight="1" spans="2:2" x14ac:dyDescent="0.25">
      <c r="B9" s="25" t="s">
        <v>78</v>
      </c>
    </row>
    <row r="10" ht="45" customHeight="1" spans="2:2" x14ac:dyDescent="0.25">
      <c r="B10" s="25" t="s">
        <v>79</v>
      </c>
    </row>
    <row r="11" ht="30" customHeight="1" spans="2:2" x14ac:dyDescent="0.25">
      <c r="B11" s="25" t="s">
        <v>80</v>
      </c>
    </row>
    <row r="12" ht="30" customHeight="1" spans="2:2" x14ac:dyDescent="0.25">
      <c r="B12" s="25" t="s">
        <v>81</v>
      </c>
    </row>
    <row r="13" ht="30" customHeight="1" spans="2:2" x14ac:dyDescent="0.25">
      <c r="B13" s="25" t="s">
        <v>82</v>
      </c>
    </row>
    <row r="14" ht="30" customHeight="1" spans="2:2" x14ac:dyDescent="0.25">
      <c r="B14" s="25" t="s">
        <v>83</v>
      </c>
    </row>
    <row r="15" ht="30" customHeight="1" spans="2:2" x14ac:dyDescent="0.25">
      <c r="B15" s="25" t="s">
        <v>84</v>
      </c>
    </row>
    <row r="16" ht="18" customHeight="1" spans="2:2" x14ac:dyDescent="0.25">
      <c r="B16" s="25" t="s">
        <v>85</v>
      </c>
    </row>
    <row r="17" ht="8" customHeight="1" spans="2:2" x14ac:dyDescent="0.25">
      <c r="B17" s="25" t="s">
        <v>86</v>
      </c>
    </row>
    <row r="18" ht="30" customHeight="1" spans="2:2" x14ac:dyDescent="0.25">
      <c r="B18" s="27" t="s">
        <v>87</v>
      </c>
    </row>
    <row r="20" ht="20" customHeight="1" spans="2:2" x14ac:dyDescent="0.25">
      <c r="B20" s="28" t="s">
        <v>88</v>
      </c>
    </row>
    <row r="21" ht="30" customHeight="1" spans="2:2" x14ac:dyDescent="0.25">
      <c r="B21" s="25" t="s">
        <v>89</v>
      </c>
    </row>
    <row r="23" ht="18" customHeight="1" spans="2:2" x14ac:dyDescent="0.25">
      <c r="B23" s="29" t="s">
        <v>90</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İzin Takip</vt:lpstr>
      <vt:lpstr>Bildirimler</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Çalışma İzni Süre Takip Tablosu</dc:title>
  <dc:subject/>
  <dc:description/>
  <cp:keywords/>
  <cp:category/>
  <cp:lastModifiedBy>Unknown</cp:lastModifiedBy>
  <dcterms:created xsi:type="dcterms:W3CDTF">2026-10-12T09:00:00Z</dcterms:created>
  <dcterms:modified xsi:type="dcterms:W3CDTF">2026-10-12T09:00:00Z</dcterms:modified>
</cp:coreProperties>
</file>