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Yanıtlar" state="visible" r:id="rId4"/>
    <sheet sheetId="2" name="Sonuç" state="visible" r:id="rId5"/>
    <sheet sheetId="3" name="Özet" state="visible" r:id="rId6"/>
    <sheet sheetId="4" name="Nasıl Kullanılır" state="visible" r:id="rId7"/>
  </sheets>
  <definedNames>
    <definedName name="_xlnm.Print_Titles" localSheetId="0">'Yanıtlar'!$5:$5</definedName>
    <definedName name="_xlnm.Print_Titles" localSheetId="1">'Sonuç'!$5:$5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Anonimlik için ad yerine kod kullanın (ör. E-1, T-2).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5" authorId="0">
      <text>
        <r>
          <t>Öz değerlendirme hariç tüm değerlendiricilerin ortalaması.</t>
        </r>
      </text>
    </comment>
  </commentList>
</comments>
</file>

<file path=xl/sharedStrings.xml><?xml version="1.0" encoding="utf-8"?>
<sst xmlns="http://schemas.openxmlformats.org/spreadsheetml/2006/main" count="98" uniqueCount="73">
  <si>
    <t>360 Derece Değerlendirme Sonuç Tablosu</t>
  </si>
  <si>
    <t>Değerlendirilen: [Ad Soyad]  ·  Dönem: [Dönem]</t>
  </si>
  <si>
    <t>ikpartner.com  ·  Ücretsiz İK şablonu  ·  0538 949 22 87</t>
  </si>
  <si>
    <t>Değerlendirici Grubu</t>
  </si>
  <si>
    <t>Değerlendirici Kodu</t>
  </si>
  <si>
    <t>İletişim</t>
  </si>
  <si>
    <t>İş Birliği</t>
  </si>
  <si>
    <t>Sonuç Odaklılık</t>
  </si>
  <si>
    <t>Problem Çözme</t>
  </si>
  <si>
    <t>Gelişim ve Öğrenme</t>
  </si>
  <si>
    <t>Liderlik ve Etki</t>
  </si>
  <si>
    <t>Satır Ortalaması</t>
  </si>
  <si>
    <t>Not</t>
  </si>
  <si>
    <t>Öz</t>
  </si>
  <si>
    <t>Ö-1</t>
  </si>
  <si>
    <t>Yönetici</t>
  </si>
  <si>
    <t>Y-1</t>
  </si>
  <si>
    <t>Eş Düzey</t>
  </si>
  <si>
    <t>E-1</t>
  </si>
  <si>
    <t>E-2</t>
  </si>
  <si>
    <t>E-3</t>
  </si>
  <si>
    <t>Ekip Üyesi</t>
  </si>
  <si>
    <t>T-1</t>
  </si>
  <si>
    <t>T-2</t>
  </si>
  <si>
    <t>T-3</t>
  </si>
  <si>
    <t>Müşteri</t>
  </si>
  <si>
    <t>M-1</t>
  </si>
  <si>
    <t>Gelişim ve liderlik gözlenmedi</t>
  </si>
  <si>
    <t>M-2</t>
  </si>
  <si>
    <t>Yetkinlik</t>
  </si>
  <si>
    <t>Diğerleri Ort.</t>
  </si>
  <si>
    <t>Fark (Öz − Diğerleri)</t>
  </si>
  <si>
    <t>Yorum</t>
  </si>
  <si>
    <t>GENEL ORTALAMA</t>
  </si>
  <si>
    <t>Rapor Bilgileri</t>
  </si>
  <si>
    <t>Değerlendirilen kişi</t>
  </si>
  <si>
    <t>[Ad Soyad]</t>
  </si>
  <si>
    <t>Unvan / departman</t>
  </si>
  <si>
    <t>[Unvan / Departman]</t>
  </si>
  <si>
    <t>Değerlendirme dönemi</t>
  </si>
  <si>
    <t>[Dönem]</t>
  </si>
  <si>
    <t>Ayarlar</t>
  </si>
  <si>
    <t>Anonimlik eşiği (grup başına en az değerlendirici)</t>
  </si>
  <si>
    <t>Bu sayının altındaki gruplar ayrı raporlanmaz.</t>
  </si>
  <si>
    <t>Anlamlı fark eşiği (puan)</t>
  </si>
  <si>
    <t>Öz − Diğerleri farkı bu değeri aşarsa yorum üretilir.</t>
  </si>
  <si>
    <t>Katılım (form sayısı)</t>
  </si>
  <si>
    <t>Öz değerlendirme</t>
  </si>
  <si>
    <t>Eş düzey çalışma arkadaşı</t>
  </si>
  <si>
    <t>Ekip üyesi</t>
  </si>
  <si>
    <t>İç / dış müşteri</t>
  </si>
  <si>
    <t>Toplam değerlendirici (öz hariç)</t>
  </si>
  <si>
    <t>Genel Sonuç</t>
  </si>
  <si>
    <t>Öz değerlendirme genel ortalaması</t>
  </si>
  <si>
    <t>Diğerleri genel ortalaması</t>
  </si>
  <si>
    <t>Genel fark (öz − diğerleri)</t>
  </si>
  <si>
    <t>En güçlü yetkinlik (diğerlerine göre)</t>
  </si>
  <si>
    <t>Öncelikli gelişim alanı (diğerlerine göre)</t>
  </si>
  <si>
    <t>En belirgin kör nokta (en yüksek pozitif fark)</t>
  </si>
  <si>
    <t>Nasıl Kullanılır?</t>
  </si>
  <si>
    <t>360 derece değerlendirme formlarından gelen yetkinlik puanlarını değerlendirici gruplarına göre (öz, yönetici, eş düzey, ekip üyesi, müşteri) ortalayan; öz değerlendirme ile diğerlerinin algısı arasındaki farkı ve kör noktaları otomatik gösteren sonuç tablosu. Tablodaki örnek satırlar yalnızca kullanım örneğidir; kendi verinizi girmeden önce silin.</t>
  </si>
  <si>
    <t>Kullanım adımları</t>
  </si>
  <si>
    <t>1. Özet sayfasında değerlendirilen kişinin bilgilerini, anonimlik eşiğini (bir grubun ayrı raporlanması için gereken en az değerlendirici sayısı) ve anlamlı fark eşiğini girin.</t>
  </si>
  <si>
    <t>2. Her form için Yanıtlar sayfasına bir satır ekleyin: değerlendirici grubunu listeden seçin, İK'nın verdiği değerlendirici kodunu yazın ve her yetkinliğin ortalama puanını (1–5) girin. Gözlem yapılmayan yetkinliği boş bırakın.</t>
  </si>
  <si>
    <t>3. Sonuç sayfasındaki Yetkinlik sütunu, Yanıtlar sayfasının başlıklarıyla birebir aynı olmalıdır. Yetkinlik adını değiştirirseniz iki sayfada da aynı şekilde değiştirin.</t>
  </si>
  <si>
    <t>4. Sonuç sayfası grup ortalamalarını, 'Diğerleri' ortalamasını (öz değerlendirme hariç tüm gruplar) ve Öz − Diğerleri farkını otomatik hesaplar. Değerlendirici sayısı eşiğin altında kalan grupta 'Yetersiz N' yazar; bu grubun yanıtları yine de 'Diğerleri' ortalamasına dahildir.</t>
  </si>
  <si>
    <t>5. Fark eşiği aşan yetkinliklerde 'Kör nokta' (öz puan belirgin şekilde yüksek) veya 'Gizli güç' (başkaları daha olumlu görüyor) yorumu çıkar; geri bildirim görüşmesinde bu satırlara odaklanın.</t>
  </si>
  <si>
    <t>6. Raporu çalışanla paylaşırken bireysel değerlendirici satırlarını (Yanıtlar sayfası) paylaşmayın; yalnızca Sonuç ve Özet sayfalarını kullanın.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</si>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</sst>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4" fontId="5" fillId="0" borderId="2" xfId="0" applyNumberFormat="1" applyFont="1" applyBorder="1"/>
    <xf numFmtId="4" fontId="6" fillId="3" borderId="2" xfId="0" applyNumberFormat="1" applyFont="1" applyFill="1" applyBorder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/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6" fillId="3" borderId="2" xfId="0" applyFont="1" applyFill="1" applyBorder="1"/>
    <xf numFmtId="0" fontId="8" fillId="4" borderId="3" xfId="0" applyFont="1" applyFill="1" applyBorder="1"/>
    <xf numFmtId="4" fontId="8" fillId="4" borderId="3" xfId="0" applyNumberFormat="1" applyFont="1" applyFill="1" applyBorder="1"/>
    <xf numFmtId="0" fontId="9" fillId="0" borderId="0" xfId="0" applyFont="1"/>
    <xf numFmtId="0" fontId="8" fillId="3" borderId="2" xfId="0" applyFont="1" applyFill="1" applyBorder="1"/>
    <xf numFmtId="0" fontId="10" fillId="5" borderId="2" xfId="0" applyFont="1" applyFill="1" applyBorder="1" applyAlignment="1">
      <alignment horizontal="right"/>
    </xf>
    <xf numFmtId="3" fontId="10" fillId="5" borderId="2" xfId="0" applyNumberFormat="1" applyFont="1" applyFill="1" applyBorder="1" applyAlignment="1">
      <alignment horizontal="right"/>
    </xf>
    <xf numFmtId="0" fontId="11" fillId="0" borderId="0" xfId="0" applyFont="1"/>
    <xf numFmtId="4" fontId="10" fillId="5" borderId="2" xfId="0" applyNumberFormat="1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4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16"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25500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33000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7" customWidth="1"/>
    <col min="2" max="2" width="14" customWidth="1"/>
    <col min="3" max="9" width="12" customWidth="1"/>
    <col min="10" max="10" width="3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x14ac:dyDescent="0.25">
      <c r="A6" s="6" t="s">
        <v>13</v>
      </c>
      <c r="B6" s="7" t="s">
        <v>14</v>
      </c>
      <c r="C6" s="8">
        <v>4.3</v>
      </c>
      <c r="D6" s="8">
        <v>4</v>
      </c>
      <c r="E6" s="8">
        <v>4.7</v>
      </c>
      <c r="F6" s="8">
        <v>4</v>
      </c>
      <c r="G6" s="8">
        <v>4.3</v>
      </c>
      <c r="H6" s="8">
        <v>4</v>
      </c>
      <c r="I6" s="9">
        <f>IF(A6="","",IFERROR(ROUND(AVERAGE(C6:H6),2),""))</f>
      </c>
      <c r="J6" s="10"/>
    </row>
    <row r="7" spans="1:10" x14ac:dyDescent="0.25">
      <c r="A7" s="6" t="s">
        <v>15</v>
      </c>
      <c r="B7" s="7" t="s">
        <v>16</v>
      </c>
      <c r="C7" s="8">
        <v>3.7</v>
      </c>
      <c r="D7" s="8">
        <v>4</v>
      </c>
      <c r="E7" s="8">
        <v>4.3</v>
      </c>
      <c r="F7" s="8">
        <v>3.3</v>
      </c>
      <c r="G7" s="8">
        <v>3.7</v>
      </c>
      <c r="H7" s="8">
        <v>3.5</v>
      </c>
      <c r="I7" s="9">
        <f>IF(A7="","",IFERROR(ROUND(AVERAGE(C7:H7),2),""))</f>
      </c>
      <c r="J7" s="10"/>
    </row>
    <row r="8" spans="1:10" x14ac:dyDescent="0.25">
      <c r="A8" s="6" t="s">
        <v>17</v>
      </c>
      <c r="B8" s="7" t="s">
        <v>18</v>
      </c>
      <c r="C8" s="8">
        <v>3.3</v>
      </c>
      <c r="D8" s="8">
        <v>4.3</v>
      </c>
      <c r="E8" s="8">
        <v>4</v>
      </c>
      <c r="F8" s="8">
        <v>3.7</v>
      </c>
      <c r="G8" s="8">
        <v>4</v>
      </c>
      <c r="H8" s="8">
        <v>3.3</v>
      </c>
      <c r="I8" s="9">
        <f>IF(A8="","",IFERROR(ROUND(AVERAGE(C8:H8),2),""))</f>
      </c>
      <c r="J8" s="10"/>
    </row>
    <row r="9" spans="1:10" x14ac:dyDescent="0.25">
      <c r="A9" s="6" t="s">
        <v>17</v>
      </c>
      <c r="B9" s="7" t="s">
        <v>19</v>
      </c>
      <c r="C9" s="8">
        <v>3</v>
      </c>
      <c r="D9" s="8">
        <v>4</v>
      </c>
      <c r="E9" s="8">
        <v>4.3</v>
      </c>
      <c r="F9" s="8">
        <v>3.3</v>
      </c>
      <c r="G9" s="8">
        <v>3.7</v>
      </c>
      <c r="H9" s="8">
        <v>3</v>
      </c>
      <c r="I9" s="9">
        <f>IF(A9="","",IFERROR(ROUND(AVERAGE(C9:H9),2),""))</f>
      </c>
      <c r="J9" s="10"/>
    </row>
    <row r="10" spans="1:10" x14ac:dyDescent="0.25">
      <c r="A10" s="6" t="s">
        <v>17</v>
      </c>
      <c r="B10" s="7" t="s">
        <v>20</v>
      </c>
      <c r="C10" s="8">
        <v>3.7</v>
      </c>
      <c r="D10" s="8">
        <v>4.7</v>
      </c>
      <c r="E10" s="8">
        <v>4</v>
      </c>
      <c r="F10" s="8">
        <v>4</v>
      </c>
      <c r="G10" s="8">
        <v>4.3</v>
      </c>
      <c r="H10" s="8">
        <v>3.5</v>
      </c>
      <c r="I10" s="9">
        <f>IF(A10="","",IFERROR(ROUND(AVERAGE(C10:H10),2),""))</f>
      </c>
      <c r="J10" s="10"/>
    </row>
    <row r="11" spans="1:10" x14ac:dyDescent="0.25">
      <c r="A11" s="6" t="s">
        <v>21</v>
      </c>
      <c r="B11" s="7" t="s">
        <v>22</v>
      </c>
      <c r="C11" s="8">
        <v>3</v>
      </c>
      <c r="D11" s="8">
        <v>4</v>
      </c>
      <c r="E11" s="8">
        <v>4.3</v>
      </c>
      <c r="F11" s="8">
        <v>3.7</v>
      </c>
      <c r="G11" s="8">
        <v>4</v>
      </c>
      <c r="H11" s="8">
        <v>2.8</v>
      </c>
      <c r="I11" s="9">
        <f>IF(A11="","",IFERROR(ROUND(AVERAGE(C11:H11),2),""))</f>
      </c>
      <c r="J11" s="10"/>
    </row>
    <row r="12" spans="1:10" x14ac:dyDescent="0.25">
      <c r="A12" s="6" t="s">
        <v>21</v>
      </c>
      <c r="B12" s="7" t="s">
        <v>23</v>
      </c>
      <c r="C12" s="8">
        <v>2.7</v>
      </c>
      <c r="D12" s="8">
        <v>3.7</v>
      </c>
      <c r="E12" s="8">
        <v>4.7</v>
      </c>
      <c r="F12" s="8">
        <v>3.3</v>
      </c>
      <c r="G12" s="8">
        <v>3.7</v>
      </c>
      <c r="H12" s="8">
        <v>3</v>
      </c>
      <c r="I12" s="9">
        <f>IF(A12="","",IFERROR(ROUND(AVERAGE(C12:H12),2),""))</f>
      </c>
      <c r="J12" s="10"/>
    </row>
    <row r="13" spans="1:10" x14ac:dyDescent="0.25">
      <c r="A13" s="6" t="s">
        <v>21</v>
      </c>
      <c r="B13" s="7" t="s">
        <v>24</v>
      </c>
      <c r="C13" s="8">
        <v>3.3</v>
      </c>
      <c r="D13" s="8">
        <v>4.3</v>
      </c>
      <c r="E13" s="8">
        <v>4</v>
      </c>
      <c r="F13" s="8">
        <v>4</v>
      </c>
      <c r="G13" s="8">
        <v>4.3</v>
      </c>
      <c r="H13" s="8">
        <v>3.3</v>
      </c>
      <c r="I13" s="9">
        <f>IF(A13="","",IFERROR(ROUND(AVERAGE(C13:H13),2),""))</f>
      </c>
      <c r="J13" s="10"/>
    </row>
    <row r="14" spans="1:10" x14ac:dyDescent="0.25">
      <c r="A14" s="6" t="s">
        <v>25</v>
      </c>
      <c r="B14" s="7" t="s">
        <v>26</v>
      </c>
      <c r="C14" s="8">
        <v>3.7</v>
      </c>
      <c r="D14" s="8">
        <v>4</v>
      </c>
      <c r="E14" s="8">
        <v>4.3</v>
      </c>
      <c r="F14" s="8">
        <v>3.7</v>
      </c>
      <c r="G14" s="11"/>
      <c r="H14" s="11"/>
      <c r="I14" s="9">
        <f>IF(A14="","",IFERROR(ROUND(AVERAGE(C14:H14),2),""))</f>
      </c>
      <c r="J14" s="12" t="s">
        <v>27</v>
      </c>
    </row>
    <row r="15" spans="1:10" x14ac:dyDescent="0.25">
      <c r="A15" s="6" t="s">
        <v>25</v>
      </c>
      <c r="B15" s="7" t="s">
        <v>28</v>
      </c>
      <c r="C15" s="8">
        <v>4</v>
      </c>
      <c r="D15" s="8">
        <v>4.3</v>
      </c>
      <c r="E15" s="8">
        <v>4.7</v>
      </c>
      <c r="F15" s="8">
        <v>4</v>
      </c>
      <c r="G15" s="11"/>
      <c r="H15" s="11"/>
      <c r="I15" s="9">
        <f>IF(A15="","",IFERROR(ROUND(AVERAGE(C15:H15),2),""))</f>
      </c>
      <c r="J15" s="10"/>
    </row>
    <row r="16" spans="1:10" x14ac:dyDescent="0.25">
      <c r="A16" s="13"/>
      <c r="B16" s="14"/>
      <c r="C16" s="11"/>
      <c r="D16" s="11"/>
      <c r="E16" s="11"/>
      <c r="F16" s="11"/>
      <c r="G16" s="11"/>
      <c r="H16" s="11"/>
      <c r="I16" s="9">
        <f>IF(A16="","",IFERROR(ROUND(AVERAGE(C16:H16),2),""))</f>
      </c>
      <c r="J16" s="10"/>
    </row>
    <row r="17" spans="1:10" x14ac:dyDescent="0.25">
      <c r="A17" s="13"/>
      <c r="B17" s="14"/>
      <c r="C17" s="11"/>
      <c r="D17" s="11"/>
      <c r="E17" s="11"/>
      <c r="F17" s="11"/>
      <c r="G17" s="11"/>
      <c r="H17" s="11"/>
      <c r="I17" s="9">
        <f>IF(A17="","",IFERROR(ROUND(AVERAGE(C17:H17),2),""))</f>
      </c>
      <c r="J17" s="10"/>
    </row>
    <row r="18" spans="1:10" x14ac:dyDescent="0.25">
      <c r="A18" s="13"/>
      <c r="B18" s="14"/>
      <c r="C18" s="11"/>
      <c r="D18" s="11"/>
      <c r="E18" s="11"/>
      <c r="F18" s="11"/>
      <c r="G18" s="11"/>
      <c r="H18" s="11"/>
      <c r="I18" s="9">
        <f>IF(A18="","",IFERROR(ROUND(AVERAGE(C18:H18),2),""))</f>
      </c>
      <c r="J18" s="10"/>
    </row>
    <row r="19" spans="1:10" x14ac:dyDescent="0.25">
      <c r="A19" s="13"/>
      <c r="B19" s="14"/>
      <c r="C19" s="11"/>
      <c r="D19" s="11"/>
      <c r="E19" s="11"/>
      <c r="F19" s="11"/>
      <c r="G19" s="11"/>
      <c r="H19" s="11"/>
      <c r="I19" s="9">
        <f>IF(A19="","",IFERROR(ROUND(AVERAGE(C19:H19),2),""))</f>
      </c>
      <c r="J19" s="10"/>
    </row>
    <row r="20" spans="1:10" x14ac:dyDescent="0.25">
      <c r="A20" s="13"/>
      <c r="B20" s="14"/>
      <c r="C20" s="11"/>
      <c r="D20" s="11"/>
      <c r="E20" s="11"/>
      <c r="F20" s="11"/>
      <c r="G20" s="11"/>
      <c r="H20" s="11"/>
      <c r="I20" s="9">
        <f>IF(A20="","",IFERROR(ROUND(AVERAGE(C20:H20),2),""))</f>
      </c>
      <c r="J20" s="10"/>
    </row>
    <row r="21" spans="1:10" x14ac:dyDescent="0.25">
      <c r="A21" s="13"/>
      <c r="B21" s="14"/>
      <c r="C21" s="11"/>
      <c r="D21" s="11"/>
      <c r="E21" s="11"/>
      <c r="F21" s="11"/>
      <c r="G21" s="11"/>
      <c r="H21" s="11"/>
      <c r="I21" s="9">
        <f>IF(A21="","",IFERROR(ROUND(AVERAGE(C21:H21),2),""))</f>
      </c>
      <c r="J21" s="10"/>
    </row>
    <row r="22" spans="1:10" x14ac:dyDescent="0.25">
      <c r="A22" s="13"/>
      <c r="B22" s="14"/>
      <c r="C22" s="11"/>
      <c r="D22" s="11"/>
      <c r="E22" s="11"/>
      <c r="F22" s="11"/>
      <c r="G22" s="11"/>
      <c r="H22" s="11"/>
      <c r="I22" s="9">
        <f>IF(A22="","",IFERROR(ROUND(AVERAGE(C22:H22),2),""))</f>
      </c>
      <c r="J22" s="10"/>
    </row>
    <row r="23" spans="1:10" x14ac:dyDescent="0.25">
      <c r="A23" s="13"/>
      <c r="B23" s="14"/>
      <c r="C23" s="11"/>
      <c r="D23" s="11"/>
      <c r="E23" s="11"/>
      <c r="F23" s="11"/>
      <c r="G23" s="11"/>
      <c r="H23" s="11"/>
      <c r="I23" s="9">
        <f>IF(A23="","",IFERROR(ROUND(AVERAGE(C23:H23),2),""))</f>
      </c>
      <c r="J23" s="10"/>
    </row>
    <row r="24" spans="1:10" x14ac:dyDescent="0.25">
      <c r="A24" s="13"/>
      <c r="B24" s="14"/>
      <c r="C24" s="11"/>
      <c r="D24" s="11"/>
      <c r="E24" s="11"/>
      <c r="F24" s="11"/>
      <c r="G24" s="11"/>
      <c r="H24" s="11"/>
      <c r="I24" s="9">
        <f>IF(A24="","",IFERROR(ROUND(AVERAGE(C24:H24),2),""))</f>
      </c>
      <c r="J24" s="10"/>
    </row>
    <row r="25" spans="1:10" x14ac:dyDescent="0.25">
      <c r="A25" s="13"/>
      <c r="B25" s="14"/>
      <c r="C25" s="11"/>
      <c r="D25" s="11"/>
      <c r="E25" s="11"/>
      <c r="F25" s="11"/>
      <c r="G25" s="11"/>
      <c r="H25" s="11"/>
      <c r="I25" s="9">
        <f>IF(A25="","",IFERROR(ROUND(AVERAGE(C25:H25),2),""))</f>
      </c>
      <c r="J25" s="10"/>
    </row>
    <row r="26" spans="1:10" x14ac:dyDescent="0.25">
      <c r="A26" s="13"/>
      <c r="B26" s="14"/>
      <c r="C26" s="11"/>
      <c r="D26" s="11"/>
      <c r="E26" s="11"/>
      <c r="F26" s="11"/>
      <c r="G26" s="11"/>
      <c r="H26" s="11"/>
      <c r="I26" s="9">
        <f>IF(A26="","",IFERROR(ROUND(AVERAGE(C26:H26),2),""))</f>
      </c>
      <c r="J26" s="10"/>
    </row>
    <row r="27" spans="1:10" x14ac:dyDescent="0.25">
      <c r="A27" s="13"/>
      <c r="B27" s="14"/>
      <c r="C27" s="11"/>
      <c r="D27" s="11"/>
      <c r="E27" s="11"/>
      <c r="F27" s="11"/>
      <c r="G27" s="11"/>
      <c r="H27" s="11"/>
      <c r="I27" s="9">
        <f>IF(A27="","",IFERROR(ROUND(AVERAGE(C27:H27),2),""))</f>
      </c>
      <c r="J27" s="10"/>
    </row>
    <row r="28" spans="1:10" x14ac:dyDescent="0.25">
      <c r="A28" s="13"/>
      <c r="B28" s="14"/>
      <c r="C28" s="11"/>
      <c r="D28" s="11"/>
      <c r="E28" s="11"/>
      <c r="F28" s="11"/>
      <c r="G28" s="11"/>
      <c r="H28" s="11"/>
      <c r="I28" s="9">
        <f>IF(A28="","",IFERROR(ROUND(AVERAGE(C28:H28),2),""))</f>
      </c>
      <c r="J28" s="10"/>
    </row>
    <row r="29" spans="1:10" x14ac:dyDescent="0.25">
      <c r="A29" s="13"/>
      <c r="B29" s="14"/>
      <c r="C29" s="11"/>
      <c r="D29" s="11"/>
      <c r="E29" s="11"/>
      <c r="F29" s="11"/>
      <c r="G29" s="11"/>
      <c r="H29" s="11"/>
      <c r="I29" s="9">
        <f>IF(A29="","",IFERROR(ROUND(AVERAGE(C29:H29),2),""))</f>
      </c>
      <c r="J29" s="10"/>
    </row>
    <row r="30" spans="1:10" x14ac:dyDescent="0.25">
      <c r="A30" s="13"/>
      <c r="B30" s="14"/>
      <c r="C30" s="11"/>
      <c r="D30" s="11"/>
      <c r="E30" s="11"/>
      <c r="F30" s="11"/>
      <c r="G30" s="11"/>
      <c r="H30" s="11"/>
      <c r="I30" s="9">
        <f>IF(A30="","",IFERROR(ROUND(AVERAGE(C30:H30),2),""))</f>
      </c>
      <c r="J30" s="10"/>
    </row>
    <row r="31" spans="1:10" x14ac:dyDescent="0.25">
      <c r="A31" s="13"/>
      <c r="B31" s="14"/>
      <c r="C31" s="11"/>
      <c r="D31" s="11"/>
      <c r="E31" s="11"/>
      <c r="F31" s="11"/>
      <c r="G31" s="11"/>
      <c r="H31" s="11"/>
      <c r="I31" s="9">
        <f>IF(A31="","",IFERROR(ROUND(AVERAGE(C31:H31),2),""))</f>
      </c>
      <c r="J31" s="10"/>
    </row>
    <row r="32" spans="1:10" x14ac:dyDescent="0.25">
      <c r="A32" s="13"/>
      <c r="B32" s="14"/>
      <c r="C32" s="11"/>
      <c r="D32" s="11"/>
      <c r="E32" s="11"/>
      <c r="F32" s="11"/>
      <c r="G32" s="11"/>
      <c r="H32" s="11"/>
      <c r="I32" s="9">
        <f>IF(A32="","",IFERROR(ROUND(AVERAGE(C32:H32),2),""))</f>
      </c>
      <c r="J32" s="10"/>
    </row>
    <row r="33" spans="1:10" x14ac:dyDescent="0.25">
      <c r="A33" s="13"/>
      <c r="B33" s="14"/>
      <c r="C33" s="11"/>
      <c r="D33" s="11"/>
      <c r="E33" s="11"/>
      <c r="F33" s="11"/>
      <c r="G33" s="11"/>
      <c r="H33" s="11"/>
      <c r="I33" s="9">
        <f>IF(A33="","",IFERROR(ROUND(AVERAGE(C33:H33),2),""))</f>
      </c>
      <c r="J33" s="10"/>
    </row>
    <row r="34" spans="1:10" x14ac:dyDescent="0.25">
      <c r="A34" s="13"/>
      <c r="B34" s="14"/>
      <c r="C34" s="11"/>
      <c r="D34" s="11"/>
      <c r="E34" s="11"/>
      <c r="F34" s="11"/>
      <c r="G34" s="11"/>
      <c r="H34" s="11"/>
      <c r="I34" s="9">
        <f>IF(A34="","",IFERROR(ROUND(AVERAGE(C34:H34),2),""))</f>
      </c>
      <c r="J34" s="10"/>
    </row>
    <row r="35" spans="1:10" x14ac:dyDescent="0.25">
      <c r="A35" s="13"/>
      <c r="B35" s="14"/>
      <c r="C35" s="11"/>
      <c r="D35" s="11"/>
      <c r="E35" s="11"/>
      <c r="F35" s="11"/>
      <c r="G35" s="11"/>
      <c r="H35" s="11"/>
      <c r="I35" s="9">
        <f>IF(A35="","",IFERROR(ROUND(AVERAGE(C35:H35),2),""))</f>
      </c>
      <c r="J35" s="10"/>
    </row>
    <row r="36" spans="1:10" x14ac:dyDescent="0.25">
      <c r="A36" s="13"/>
      <c r="B36" s="14"/>
      <c r="C36" s="11"/>
      <c r="D36" s="11"/>
      <c r="E36" s="11"/>
      <c r="F36" s="11"/>
      <c r="G36" s="11"/>
      <c r="H36" s="11"/>
      <c r="I36" s="9">
        <f>IF(A36="","",IFERROR(ROUND(AVERAGE(C36:H36),2),""))</f>
      </c>
      <c r="J36" s="10"/>
    </row>
    <row r="37" spans="1:10" x14ac:dyDescent="0.25">
      <c r="A37" s="13"/>
      <c r="B37" s="14"/>
      <c r="C37" s="11"/>
      <c r="D37" s="11"/>
      <c r="E37" s="11"/>
      <c r="F37" s="11"/>
      <c r="G37" s="11"/>
      <c r="H37" s="11"/>
      <c r="I37" s="9">
        <f>IF(A37="","",IFERROR(ROUND(AVERAGE(C37:H37),2),""))</f>
      </c>
      <c r="J37" s="10"/>
    </row>
    <row r="38" spans="1:10" x14ac:dyDescent="0.25">
      <c r="A38" s="13"/>
      <c r="B38" s="14"/>
      <c r="C38" s="11"/>
      <c r="D38" s="11"/>
      <c r="E38" s="11"/>
      <c r="F38" s="11"/>
      <c r="G38" s="11"/>
      <c r="H38" s="11"/>
      <c r="I38" s="9">
        <f>IF(A38="","",IFERROR(ROUND(AVERAGE(C38:H38),2),""))</f>
      </c>
      <c r="J38" s="10"/>
    </row>
    <row r="39" spans="1:10" x14ac:dyDescent="0.25">
      <c r="A39" s="13"/>
      <c r="B39" s="14"/>
      <c r="C39" s="11"/>
      <c r="D39" s="11"/>
      <c r="E39" s="11"/>
      <c r="F39" s="11"/>
      <c r="G39" s="11"/>
      <c r="H39" s="11"/>
      <c r="I39" s="9">
        <f>IF(A39="","",IFERROR(ROUND(AVERAGE(C39:H39),2),""))</f>
      </c>
      <c r="J39" s="10"/>
    </row>
    <row r="40" spans="1:10" x14ac:dyDescent="0.25">
      <c r="A40" s="13"/>
      <c r="B40" s="14"/>
      <c r="C40" s="11"/>
      <c r="D40" s="11"/>
      <c r="E40" s="11"/>
      <c r="F40" s="11"/>
      <c r="G40" s="11"/>
      <c r="H40" s="11"/>
      <c r="I40" s="9">
        <f>IF(A40="","",IFERROR(ROUND(AVERAGE(C40:H40),2),""))</f>
      </c>
      <c r="J40" s="10"/>
    </row>
    <row r="41" spans="1:10" x14ac:dyDescent="0.25">
      <c r="A41" s="13"/>
      <c r="B41" s="14"/>
      <c r="C41" s="11"/>
      <c r="D41" s="11"/>
      <c r="E41" s="11"/>
      <c r="F41" s="11"/>
      <c r="G41" s="11"/>
      <c r="H41" s="11"/>
      <c r="I41" s="9">
        <f>IF(A41="","",IFERROR(ROUND(AVERAGE(C41:H41),2),""))</f>
      </c>
      <c r="J41" s="10"/>
    </row>
    <row r="42" spans="1:10" x14ac:dyDescent="0.25">
      <c r="A42" s="13"/>
      <c r="B42" s="14"/>
      <c r="C42" s="11"/>
      <c r="D42" s="11"/>
      <c r="E42" s="11"/>
      <c r="F42" s="11"/>
      <c r="G42" s="11"/>
      <c r="H42" s="11"/>
      <c r="I42" s="9">
        <f>IF(A42="","",IFERROR(ROUND(AVERAGE(C42:H42),2),""))</f>
      </c>
      <c r="J42" s="10"/>
    </row>
    <row r="43" spans="1:10" x14ac:dyDescent="0.25">
      <c r="A43" s="13"/>
      <c r="B43" s="14"/>
      <c r="C43" s="11"/>
      <c r="D43" s="11"/>
      <c r="E43" s="11"/>
      <c r="F43" s="11"/>
      <c r="G43" s="11"/>
      <c r="H43" s="11"/>
      <c r="I43" s="9">
        <f>IF(A43="","",IFERROR(ROUND(AVERAGE(C43:H43),2),""))</f>
      </c>
      <c r="J43" s="10"/>
    </row>
    <row r="44" spans="1:10" x14ac:dyDescent="0.25">
      <c r="A44" s="13"/>
      <c r="B44" s="14"/>
      <c r="C44" s="11"/>
      <c r="D44" s="11"/>
      <c r="E44" s="11"/>
      <c r="F44" s="11"/>
      <c r="G44" s="11"/>
      <c r="H44" s="11"/>
      <c r="I44" s="9">
        <f>IF(A44="","",IFERROR(ROUND(AVERAGE(C44:H44),2),""))</f>
      </c>
      <c r="J44" s="10"/>
    </row>
    <row r="45" spans="1:10" x14ac:dyDescent="0.25">
      <c r="A45" s="13"/>
      <c r="B45" s="14"/>
      <c r="C45" s="11"/>
      <c r="D45" s="11"/>
      <c r="E45" s="11"/>
      <c r="F45" s="11"/>
      <c r="G45" s="11"/>
      <c r="H45" s="11"/>
      <c r="I45" s="9">
        <f>IF(A45="","",IFERROR(ROUND(AVERAGE(C45:H45),2),""))</f>
      </c>
      <c r="J45" s="10"/>
    </row>
    <row r="46" spans="1:10" x14ac:dyDescent="0.25">
      <c r="A46" s="13"/>
      <c r="B46" s="14"/>
      <c r="C46" s="11"/>
      <c r="D46" s="11"/>
      <c r="E46" s="11"/>
      <c r="F46" s="11"/>
      <c r="G46" s="11"/>
      <c r="H46" s="11"/>
      <c r="I46" s="9">
        <f>IF(A46="","",IFERROR(ROUND(AVERAGE(C46:H46),2),""))</f>
      </c>
      <c r="J46" s="10"/>
    </row>
    <row r="47" spans="1:10" x14ac:dyDescent="0.25">
      <c r="A47" s="13"/>
      <c r="B47" s="14"/>
      <c r="C47" s="11"/>
      <c r="D47" s="11"/>
      <c r="E47" s="11"/>
      <c r="F47" s="11"/>
      <c r="G47" s="11"/>
      <c r="H47" s="11"/>
      <c r="I47" s="9">
        <f>IF(A47="","",IFERROR(ROUND(AVERAGE(C47:H47),2),""))</f>
      </c>
      <c r="J47" s="10"/>
    </row>
    <row r="48" spans="1:10" x14ac:dyDescent="0.25">
      <c r="A48" s="13"/>
      <c r="B48" s="14"/>
      <c r="C48" s="11"/>
      <c r="D48" s="11"/>
      <c r="E48" s="11"/>
      <c r="F48" s="11"/>
      <c r="G48" s="11"/>
      <c r="H48" s="11"/>
      <c r="I48" s="9">
        <f>IF(A48="","",IFERROR(ROUND(AVERAGE(C48:H48),2),""))</f>
      </c>
      <c r="J48" s="10"/>
    </row>
    <row r="49" spans="1:10" x14ac:dyDescent="0.25">
      <c r="A49" s="13"/>
      <c r="B49" s="14"/>
      <c r="C49" s="11"/>
      <c r="D49" s="11"/>
      <c r="E49" s="11"/>
      <c r="F49" s="11"/>
      <c r="G49" s="11"/>
      <c r="H49" s="11"/>
      <c r="I49" s="9">
        <f>IF(A49="","",IFERROR(ROUND(AVERAGE(C49:H49),2),""))</f>
      </c>
      <c r="J49" s="10"/>
    </row>
    <row r="50" spans="1:10" x14ac:dyDescent="0.25">
      <c r="A50" s="13"/>
      <c r="B50" s="14"/>
      <c r="C50" s="11"/>
      <c r="D50" s="11"/>
      <c r="E50" s="11"/>
      <c r="F50" s="11"/>
      <c r="G50" s="11"/>
      <c r="H50" s="11"/>
      <c r="I50" s="9">
        <f>IF(A50="","",IFERROR(ROUND(AVERAGE(C50:H50),2),""))</f>
      </c>
      <c r="J50" s="10"/>
    </row>
    <row r="51" spans="1:10" x14ac:dyDescent="0.25">
      <c r="A51" s="13"/>
      <c r="B51" s="14"/>
      <c r="C51" s="11"/>
      <c r="D51" s="11"/>
      <c r="E51" s="11"/>
      <c r="F51" s="11"/>
      <c r="G51" s="11"/>
      <c r="H51" s="11"/>
      <c r="I51" s="9">
        <f>IF(A51="","",IFERROR(ROUND(AVERAGE(C51:H51),2),""))</f>
      </c>
      <c r="J51" s="10"/>
    </row>
    <row r="52" spans="1:10" x14ac:dyDescent="0.25">
      <c r="A52" s="13"/>
      <c r="B52" s="14"/>
      <c r="C52" s="11"/>
      <c r="D52" s="11"/>
      <c r="E52" s="11"/>
      <c r="F52" s="11"/>
      <c r="G52" s="11"/>
      <c r="H52" s="11"/>
      <c r="I52" s="9">
        <f>IF(A52="","",IFERROR(ROUND(AVERAGE(C52:H52),2),""))</f>
      </c>
      <c r="J52" s="10"/>
    </row>
    <row r="53" spans="1:10" x14ac:dyDescent="0.25">
      <c r="A53" s="13"/>
      <c r="B53" s="14"/>
      <c r="C53" s="11"/>
      <c r="D53" s="11"/>
      <c r="E53" s="11"/>
      <c r="F53" s="11"/>
      <c r="G53" s="11"/>
      <c r="H53" s="11"/>
      <c r="I53" s="9">
        <f>IF(A53="","",IFERROR(ROUND(AVERAGE(C53:H53),2),""))</f>
      </c>
      <c r="J53" s="10"/>
    </row>
    <row r="54" spans="1:10" x14ac:dyDescent="0.25">
      <c r="A54" s="13"/>
      <c r="B54" s="14"/>
      <c r="C54" s="11"/>
      <c r="D54" s="11"/>
      <c r="E54" s="11"/>
      <c r="F54" s="11"/>
      <c r="G54" s="11"/>
      <c r="H54" s="11"/>
      <c r="I54" s="9">
        <f>IF(A54="","",IFERROR(ROUND(AVERAGE(C54:H54),2),""))</f>
      </c>
      <c r="J54" s="10"/>
    </row>
    <row r="55" spans="1:10" x14ac:dyDescent="0.25">
      <c r="A55" s="13"/>
      <c r="B55" s="14"/>
      <c r="C55" s="11"/>
      <c r="D55" s="11"/>
      <c r="E55" s="11"/>
      <c r="F55" s="11"/>
      <c r="G55" s="11"/>
      <c r="H55" s="11"/>
      <c r="I55" s="9">
        <f>IF(A55="","",IFERROR(ROUND(AVERAGE(C55:H55),2),""))</f>
      </c>
      <c r="J55" s="10"/>
    </row>
    <row r="56" spans="1:10" x14ac:dyDescent="0.25">
      <c r="A56" s="13"/>
      <c r="B56" s="14"/>
      <c r="C56" s="11"/>
      <c r="D56" s="11"/>
      <c r="E56" s="11"/>
      <c r="F56" s="11"/>
      <c r="G56" s="11"/>
      <c r="H56" s="11"/>
      <c r="I56" s="9">
        <f>IF(A56="","",IFERROR(ROUND(AVERAGE(C56:H56),2),""))</f>
      </c>
      <c r="J56" s="10"/>
    </row>
    <row r="57" spans="1:10" x14ac:dyDescent="0.25">
      <c r="A57" s="13"/>
      <c r="B57" s="14"/>
      <c r="C57" s="11"/>
      <c r="D57" s="11"/>
      <c r="E57" s="11"/>
      <c r="F57" s="11"/>
      <c r="G57" s="11"/>
      <c r="H57" s="11"/>
      <c r="I57" s="9">
        <f>IF(A57="","",IFERROR(ROUND(AVERAGE(C57:H57),2),""))</f>
      </c>
      <c r="J57" s="10"/>
    </row>
    <row r="58" spans="1:10" x14ac:dyDescent="0.25">
      <c r="A58" s="13"/>
      <c r="B58" s="14"/>
      <c r="C58" s="11"/>
      <c r="D58" s="11"/>
      <c r="E58" s="11"/>
      <c r="F58" s="11"/>
      <c r="G58" s="11"/>
      <c r="H58" s="11"/>
      <c r="I58" s="9">
        <f>IF(A58="","",IFERROR(ROUND(AVERAGE(C58:H58),2),""))</f>
      </c>
      <c r="J58" s="10"/>
    </row>
    <row r="59" spans="1:10" x14ac:dyDescent="0.25">
      <c r="A59" s="13"/>
      <c r="B59" s="14"/>
      <c r="C59" s="11"/>
      <c r="D59" s="11"/>
      <c r="E59" s="11"/>
      <c r="F59" s="11"/>
      <c r="G59" s="11"/>
      <c r="H59" s="11"/>
      <c r="I59" s="9">
        <f>IF(A59="","",IFERROR(ROUND(AVERAGE(C59:H59),2),""))</f>
      </c>
      <c r="J59" s="10"/>
    </row>
    <row r="60" spans="1:10" x14ac:dyDescent="0.25">
      <c r="A60" s="13"/>
      <c r="B60" s="14"/>
      <c r="C60" s="11"/>
      <c r="D60" s="11"/>
      <c r="E60" s="11"/>
      <c r="F60" s="11"/>
      <c r="G60" s="11"/>
      <c r="H60" s="11"/>
      <c r="I60" s="9">
        <f>IF(A60="","",IFERROR(ROUND(AVERAGE(C60:H60),2),""))</f>
      </c>
      <c r="J60" s="10"/>
    </row>
    <row r="61" spans="1:10" x14ac:dyDescent="0.25">
      <c r="A61" s="13"/>
      <c r="B61" s="14"/>
      <c r="C61" s="11"/>
      <c r="D61" s="11"/>
      <c r="E61" s="11"/>
      <c r="F61" s="11"/>
      <c r="G61" s="11"/>
      <c r="H61" s="11"/>
      <c r="I61" s="9">
        <f>IF(A61="","",IFERROR(ROUND(AVERAGE(C61:H61),2),""))</f>
      </c>
      <c r="J61" s="10"/>
    </row>
    <row r="62" spans="1:10" x14ac:dyDescent="0.25">
      <c r="A62" s="13"/>
      <c r="B62" s="14"/>
      <c r="C62" s="11"/>
      <c r="D62" s="11"/>
      <c r="E62" s="11"/>
      <c r="F62" s="11"/>
      <c r="G62" s="11"/>
      <c r="H62" s="11"/>
      <c r="I62" s="9">
        <f>IF(A62="","",IFERROR(ROUND(AVERAGE(C62:H62),2),""))</f>
      </c>
      <c r="J62" s="10"/>
    </row>
    <row r="63" spans="1:10" x14ac:dyDescent="0.25">
      <c r="A63" s="13"/>
      <c r="B63" s="14"/>
      <c r="C63" s="11"/>
      <c r="D63" s="11"/>
      <c r="E63" s="11"/>
      <c r="F63" s="11"/>
      <c r="G63" s="11"/>
      <c r="H63" s="11"/>
      <c r="I63" s="9">
        <f>IF(A63="","",IFERROR(ROUND(AVERAGE(C63:H63),2),""))</f>
      </c>
      <c r="J63" s="10"/>
    </row>
    <row r="64" spans="1:10" x14ac:dyDescent="0.25">
      <c r="A64" s="13"/>
      <c r="B64" s="14"/>
      <c r="C64" s="11"/>
      <c r="D64" s="11"/>
      <c r="E64" s="11"/>
      <c r="F64" s="11"/>
      <c r="G64" s="11"/>
      <c r="H64" s="11"/>
      <c r="I64" s="9">
        <f>IF(A64="","",IFERROR(ROUND(AVERAGE(C64:H64),2),""))</f>
      </c>
      <c r="J64" s="10"/>
    </row>
    <row r="65" spans="1:10" x14ac:dyDescent="0.25">
      <c r="A65" s="13"/>
      <c r="B65" s="14"/>
      <c r="C65" s="11"/>
      <c r="D65" s="11"/>
      <c r="E65" s="11"/>
      <c r="F65" s="11"/>
      <c r="G65" s="11"/>
      <c r="H65" s="11"/>
      <c r="I65" s="9">
        <f>IF(A65="","",IFERROR(ROUND(AVERAGE(C65:H65),2),""))</f>
      </c>
      <c r="J65" s="10"/>
    </row>
  </sheetData>
  <autoFilter ref="A5:J5"/>
  <conditionalFormatting sqref="C6:C65">
    <cfRule type="expression" dxfId="0" priority="1">
      <formula>AND(ISNUMBER(C6),C6&lt;3)</formula>
    </cfRule>
  </conditionalFormatting>
  <conditionalFormatting sqref="C6:C65">
    <cfRule type="expression" dxfId="1" priority="1">
      <formula>AND(ISNUMBER(C6),C6&gt;=4)</formula>
    </cfRule>
  </conditionalFormatting>
  <conditionalFormatting sqref="D6:D65">
    <cfRule type="expression" dxfId="2" priority="1">
      <formula>AND(ISNUMBER(D6),D6&lt;3)</formula>
    </cfRule>
  </conditionalFormatting>
  <conditionalFormatting sqref="D6:D65">
    <cfRule type="expression" dxfId="3" priority="1">
      <formula>AND(ISNUMBER(D6),D6&gt;=4)</formula>
    </cfRule>
  </conditionalFormatting>
  <conditionalFormatting sqref="E6:E65">
    <cfRule type="expression" dxfId="4" priority="1">
      <formula>AND(ISNUMBER(E6),E6&lt;3)</formula>
    </cfRule>
  </conditionalFormatting>
  <conditionalFormatting sqref="E6:E65">
    <cfRule type="expression" dxfId="5" priority="1">
      <formula>AND(ISNUMBER(E6),E6&gt;=4)</formula>
    </cfRule>
  </conditionalFormatting>
  <conditionalFormatting sqref="F6:F65">
    <cfRule type="expression" dxfId="6" priority="1">
      <formula>AND(ISNUMBER(F6),F6&lt;3)</formula>
    </cfRule>
  </conditionalFormatting>
  <conditionalFormatting sqref="F6:F65">
    <cfRule type="expression" dxfId="7" priority="1">
      <formula>AND(ISNUMBER(F6),F6&gt;=4)</formula>
    </cfRule>
  </conditionalFormatting>
  <conditionalFormatting sqref="G6:G65">
    <cfRule type="expression" dxfId="8" priority="1">
      <formula>AND(ISNUMBER(G6),G6&lt;3)</formula>
    </cfRule>
  </conditionalFormatting>
  <conditionalFormatting sqref="G6:G65">
    <cfRule type="expression" dxfId="9" priority="1">
      <formula>AND(ISNUMBER(G6),G6&gt;=4)</formula>
    </cfRule>
  </conditionalFormatting>
  <conditionalFormatting sqref="H6:H65">
    <cfRule type="expression" dxfId="10" priority="1">
      <formula>AND(ISNUMBER(H6),H6&lt;3)</formula>
    </cfRule>
  </conditionalFormatting>
  <conditionalFormatting sqref="H6:H65">
    <cfRule type="expression" dxfId="11" priority="1">
      <formula>AND(ISNUMBER(H6),H6&gt;=4)</formula>
    </cfRule>
  </conditionalFormatting>
  <dataValidations count="2">
    <dataValidation type="list" allowBlank="1" showErrorMessage="1" errorTitle="Geçersiz değer" error="Listeden seçin: Öz, Yönetici, Eş Düzey, Ekip Üyesi, Müşteri" sqref="A10:A65">
      <formula1>"Öz,Yönetici,Eş Düzey,Ekip Üyesi,Müşteri"</formula1>
    </dataValidation>
    <dataValidation type="list" allowBlank="1" showErrorMessage="1" errorTitle="Geçersiz değer" error="Listeden seçin: Öz, Yönetici, Eş Düzey, Ekip Üyesi, Müşteri" sqref="A6:A65">
      <formula1>"Öz,Yönetici,Eş Düzey,Ekip Üyesi,Müşteri"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6" width="11" customWidth="1"/>
    <col min="7" max="7" width="12" customWidth="1"/>
    <col min="8" max="8" width="13" customWidth="1"/>
    <col min="9" max="9" width="3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29</v>
      </c>
      <c r="B5" s="5" t="s">
        <v>13</v>
      </c>
      <c r="C5" s="5" t="s">
        <v>15</v>
      </c>
      <c r="D5" s="5" t="s">
        <v>17</v>
      </c>
      <c r="E5" s="5" t="s">
        <v>21</v>
      </c>
      <c r="F5" s="5" t="s">
        <v>25</v>
      </c>
      <c r="G5" s="5" t="s">
        <v>30</v>
      </c>
      <c r="H5" s="5" t="s">
        <v>31</v>
      </c>
      <c r="I5" s="5" t="s">
        <v>32</v>
      </c>
    </row>
    <row r="6" ht="18" customHeight="1" spans="1:9" x14ac:dyDescent="0.25">
      <c r="A6" s="14" t="s">
        <v>5</v>
      </c>
      <c r="B6" s="9">
        <f>IF($A6="","",IFERROR(AVERAGEIF('Yanıtlar'!$A$6:$A$65,"Öz",INDEX('Yanıtlar'!$C$6:$H$65,0,MATCH($A6,'Yanıtlar'!$C$5:$H$5,0))),"—"))</f>
      </c>
      <c r="C6" s="9">
        <f>IF($A6="","",IFERROR(AVERAGEIF('Yanıtlar'!$A$6:$A$65,"Yönetici",INDEX('Yanıtlar'!$C$6:$H$65,0,MATCH($A6,'Yanıtlar'!$C$5:$H$5,0))),"—"))</f>
      </c>
      <c r="D6" s="9">
        <f>IF($A6="","",IF(COUNTIF('Yanıtlar'!$A$6:$A$65,"Eş Düzey")&lt;'Özet'!$C$10,"Yetersiz N",IFERROR(AVERAGEIF('Yanıtlar'!$A$6:$A$65,"Eş Düzey",INDEX('Yanıtlar'!$C$6:$H$65,0,MATCH($A6,'Yanıtlar'!$C$5:$H$5,0))),"—")))</f>
      </c>
      <c r="E6" s="9">
        <f>IF($A6="","",IF(COUNTIF('Yanıtlar'!$A$6:$A$65,"Ekip Üyesi")&lt;'Özet'!$C$10,"Yetersiz N",IFERROR(AVERAGEIF('Yanıtlar'!$A$6:$A$65,"Ekip Üyesi",INDEX('Yanıtlar'!$C$6:$H$65,0,MATCH($A6,'Yanıtlar'!$C$5:$H$5,0))),"—")))</f>
      </c>
      <c r="F6" s="9">
        <f>IF($A6="","",IF(COUNTIF('Yanıtlar'!$A$6:$A$65,"Müşteri")&lt;'Özet'!$C$10,"Yetersiz N",IFERROR(AVERAGEIF('Yanıtlar'!$A$6:$A$65,"Müşteri",INDEX('Yanıtlar'!$C$6:$H$65,0,MATCH($A6,'Yanıtlar'!$C$5:$H$5,0))),"—")))</f>
      </c>
      <c r="G6" s="9">
        <f>IF($A6="","",IFERROR(AVERAGEIFS(INDEX('Yanıtlar'!$C$6:$H$65,0,MATCH($A6,'Yanıtlar'!$C$5:$H$5,0)),'Yanıtlar'!$A$6:$A$65,"&lt;&gt;Öz",'Yanıtlar'!$A$6:$A$65,"&lt;&gt;"),"—"))</f>
      </c>
      <c r="H6" s="9">
        <f>IF(OR($A6="",NOT(ISNUMBER(B6)),NOT(ISNUMBER(G6))),"",ROUND(B6-G6,2))</f>
      </c>
      <c r="I6" s="15">
        <f>IF(H6="","",IF(ABS(H6)&lt;'Özet'!$C$11,"Uyumlu algı",IF(H6&gt;0,"Kör nokta: öz puan daha yüksek","Gizli güç: başkaları daha olumlu")))</f>
      </c>
    </row>
    <row r="7" ht="18" customHeight="1" spans="1:9" x14ac:dyDescent="0.25">
      <c r="A7" s="14" t="s">
        <v>6</v>
      </c>
      <c r="B7" s="9">
        <f>IF($A7="","",IFERROR(AVERAGEIF('Yanıtlar'!$A$6:$A$65,"Öz",INDEX('Yanıtlar'!$C$6:$H$65,0,MATCH($A7,'Yanıtlar'!$C$5:$H$5,0))),"—"))</f>
      </c>
      <c r="C7" s="9">
        <f>IF($A7="","",IFERROR(AVERAGEIF('Yanıtlar'!$A$6:$A$65,"Yönetici",INDEX('Yanıtlar'!$C$6:$H$65,0,MATCH($A7,'Yanıtlar'!$C$5:$H$5,0))),"—"))</f>
      </c>
      <c r="D7" s="9">
        <f>IF($A7="","",IF(COUNTIF('Yanıtlar'!$A$6:$A$65,"Eş Düzey")&lt;'Özet'!$C$10,"Yetersiz N",IFERROR(AVERAGEIF('Yanıtlar'!$A$6:$A$65,"Eş Düzey",INDEX('Yanıtlar'!$C$6:$H$65,0,MATCH($A7,'Yanıtlar'!$C$5:$H$5,0))),"—")))</f>
      </c>
      <c r="E7" s="9">
        <f>IF($A7="","",IF(COUNTIF('Yanıtlar'!$A$6:$A$65,"Ekip Üyesi")&lt;'Özet'!$C$10,"Yetersiz N",IFERROR(AVERAGEIF('Yanıtlar'!$A$6:$A$65,"Ekip Üyesi",INDEX('Yanıtlar'!$C$6:$H$65,0,MATCH($A7,'Yanıtlar'!$C$5:$H$5,0))),"—")))</f>
      </c>
      <c r="F7" s="9">
        <f>IF($A7="","",IF(COUNTIF('Yanıtlar'!$A$6:$A$65,"Müşteri")&lt;'Özet'!$C$10,"Yetersiz N",IFERROR(AVERAGEIF('Yanıtlar'!$A$6:$A$65,"Müşteri",INDEX('Yanıtlar'!$C$6:$H$65,0,MATCH($A7,'Yanıtlar'!$C$5:$H$5,0))),"—")))</f>
      </c>
      <c r="G7" s="9">
        <f>IF($A7="","",IFERROR(AVERAGEIFS(INDEX('Yanıtlar'!$C$6:$H$65,0,MATCH($A7,'Yanıtlar'!$C$5:$H$5,0)),'Yanıtlar'!$A$6:$A$65,"&lt;&gt;Öz",'Yanıtlar'!$A$6:$A$65,"&lt;&gt;"),"—"))</f>
      </c>
      <c r="H7" s="9">
        <f>IF(OR($A7="",NOT(ISNUMBER(B7)),NOT(ISNUMBER(G7))),"",ROUND(B7-G7,2))</f>
      </c>
      <c r="I7" s="15">
        <f>IF(H7="","",IF(ABS(H7)&lt;'Özet'!$C$11,"Uyumlu algı",IF(H7&gt;0,"Kör nokta: öz puan daha yüksek","Gizli güç: başkaları daha olumlu")))</f>
      </c>
    </row>
    <row r="8" ht="18" customHeight="1" spans="1:9" x14ac:dyDescent="0.25">
      <c r="A8" s="14" t="s">
        <v>7</v>
      </c>
      <c r="B8" s="9">
        <f>IF($A8="","",IFERROR(AVERAGEIF('Yanıtlar'!$A$6:$A$65,"Öz",INDEX('Yanıtlar'!$C$6:$H$65,0,MATCH($A8,'Yanıtlar'!$C$5:$H$5,0))),"—"))</f>
      </c>
      <c r="C8" s="9">
        <f>IF($A8="","",IFERROR(AVERAGEIF('Yanıtlar'!$A$6:$A$65,"Yönetici",INDEX('Yanıtlar'!$C$6:$H$65,0,MATCH($A8,'Yanıtlar'!$C$5:$H$5,0))),"—"))</f>
      </c>
      <c r="D8" s="9">
        <f>IF($A8="","",IF(COUNTIF('Yanıtlar'!$A$6:$A$65,"Eş Düzey")&lt;'Özet'!$C$10,"Yetersiz N",IFERROR(AVERAGEIF('Yanıtlar'!$A$6:$A$65,"Eş Düzey",INDEX('Yanıtlar'!$C$6:$H$65,0,MATCH($A8,'Yanıtlar'!$C$5:$H$5,0))),"—")))</f>
      </c>
      <c r="E8" s="9">
        <f>IF($A8="","",IF(COUNTIF('Yanıtlar'!$A$6:$A$65,"Ekip Üyesi")&lt;'Özet'!$C$10,"Yetersiz N",IFERROR(AVERAGEIF('Yanıtlar'!$A$6:$A$65,"Ekip Üyesi",INDEX('Yanıtlar'!$C$6:$H$65,0,MATCH($A8,'Yanıtlar'!$C$5:$H$5,0))),"—")))</f>
      </c>
      <c r="F8" s="9">
        <f>IF($A8="","",IF(COUNTIF('Yanıtlar'!$A$6:$A$65,"Müşteri")&lt;'Özet'!$C$10,"Yetersiz N",IFERROR(AVERAGEIF('Yanıtlar'!$A$6:$A$65,"Müşteri",INDEX('Yanıtlar'!$C$6:$H$65,0,MATCH($A8,'Yanıtlar'!$C$5:$H$5,0))),"—")))</f>
      </c>
      <c r="G8" s="9">
        <f>IF($A8="","",IFERROR(AVERAGEIFS(INDEX('Yanıtlar'!$C$6:$H$65,0,MATCH($A8,'Yanıtlar'!$C$5:$H$5,0)),'Yanıtlar'!$A$6:$A$65,"&lt;&gt;Öz",'Yanıtlar'!$A$6:$A$65,"&lt;&gt;"),"—"))</f>
      </c>
      <c r="H8" s="9">
        <f>IF(OR($A8="",NOT(ISNUMBER(B8)),NOT(ISNUMBER(G8))),"",ROUND(B8-G8,2))</f>
      </c>
      <c r="I8" s="15">
        <f>IF(H8="","",IF(ABS(H8)&lt;'Özet'!$C$11,"Uyumlu algı",IF(H8&gt;0,"Kör nokta: öz puan daha yüksek","Gizli güç: başkaları daha olumlu")))</f>
      </c>
    </row>
    <row r="9" ht="18" customHeight="1" spans="1:9" x14ac:dyDescent="0.25">
      <c r="A9" s="14" t="s">
        <v>8</v>
      </c>
      <c r="B9" s="9">
        <f>IF($A9="","",IFERROR(AVERAGEIF('Yanıtlar'!$A$6:$A$65,"Öz",INDEX('Yanıtlar'!$C$6:$H$65,0,MATCH($A9,'Yanıtlar'!$C$5:$H$5,0))),"—"))</f>
      </c>
      <c r="C9" s="9">
        <f>IF($A9="","",IFERROR(AVERAGEIF('Yanıtlar'!$A$6:$A$65,"Yönetici",INDEX('Yanıtlar'!$C$6:$H$65,0,MATCH($A9,'Yanıtlar'!$C$5:$H$5,0))),"—"))</f>
      </c>
      <c r="D9" s="9">
        <f>IF($A9="","",IF(COUNTIF('Yanıtlar'!$A$6:$A$65,"Eş Düzey")&lt;'Özet'!$C$10,"Yetersiz N",IFERROR(AVERAGEIF('Yanıtlar'!$A$6:$A$65,"Eş Düzey",INDEX('Yanıtlar'!$C$6:$H$65,0,MATCH($A9,'Yanıtlar'!$C$5:$H$5,0))),"—")))</f>
      </c>
      <c r="E9" s="9">
        <f>IF($A9="","",IF(COUNTIF('Yanıtlar'!$A$6:$A$65,"Ekip Üyesi")&lt;'Özet'!$C$10,"Yetersiz N",IFERROR(AVERAGEIF('Yanıtlar'!$A$6:$A$65,"Ekip Üyesi",INDEX('Yanıtlar'!$C$6:$H$65,0,MATCH($A9,'Yanıtlar'!$C$5:$H$5,0))),"—")))</f>
      </c>
      <c r="F9" s="9">
        <f>IF($A9="","",IF(COUNTIF('Yanıtlar'!$A$6:$A$65,"Müşteri")&lt;'Özet'!$C$10,"Yetersiz N",IFERROR(AVERAGEIF('Yanıtlar'!$A$6:$A$65,"Müşteri",INDEX('Yanıtlar'!$C$6:$H$65,0,MATCH($A9,'Yanıtlar'!$C$5:$H$5,0))),"—")))</f>
      </c>
      <c r="G9" s="9">
        <f>IF($A9="","",IFERROR(AVERAGEIFS(INDEX('Yanıtlar'!$C$6:$H$65,0,MATCH($A9,'Yanıtlar'!$C$5:$H$5,0)),'Yanıtlar'!$A$6:$A$65,"&lt;&gt;Öz",'Yanıtlar'!$A$6:$A$65,"&lt;&gt;"),"—"))</f>
      </c>
      <c r="H9" s="9">
        <f>IF(OR($A9="",NOT(ISNUMBER(B9)),NOT(ISNUMBER(G9))),"",ROUND(B9-G9,2))</f>
      </c>
      <c r="I9" s="15">
        <f>IF(H9="","",IF(ABS(H9)&lt;'Özet'!$C$11,"Uyumlu algı",IF(H9&gt;0,"Kör nokta: öz puan daha yüksek","Gizli güç: başkaları daha olumlu")))</f>
      </c>
    </row>
    <row r="10" ht="18" customHeight="1" spans="1:9" x14ac:dyDescent="0.25">
      <c r="A10" s="14" t="s">
        <v>9</v>
      </c>
      <c r="B10" s="9">
        <f>IF($A10="","",IFERROR(AVERAGEIF('Yanıtlar'!$A$6:$A$65,"Öz",INDEX('Yanıtlar'!$C$6:$H$65,0,MATCH($A10,'Yanıtlar'!$C$5:$H$5,0))),"—"))</f>
      </c>
      <c r="C10" s="9">
        <f>IF($A10="","",IFERROR(AVERAGEIF('Yanıtlar'!$A$6:$A$65,"Yönetici",INDEX('Yanıtlar'!$C$6:$H$65,0,MATCH($A10,'Yanıtlar'!$C$5:$H$5,0))),"—"))</f>
      </c>
      <c r="D10" s="9">
        <f>IF($A10="","",IF(COUNTIF('Yanıtlar'!$A$6:$A$65,"Eş Düzey")&lt;'Özet'!$C$10,"Yetersiz N",IFERROR(AVERAGEIF('Yanıtlar'!$A$6:$A$65,"Eş Düzey",INDEX('Yanıtlar'!$C$6:$H$65,0,MATCH($A10,'Yanıtlar'!$C$5:$H$5,0))),"—")))</f>
      </c>
      <c r="E10" s="9">
        <f>IF($A10="","",IF(COUNTIF('Yanıtlar'!$A$6:$A$65,"Ekip Üyesi")&lt;'Özet'!$C$10,"Yetersiz N",IFERROR(AVERAGEIF('Yanıtlar'!$A$6:$A$65,"Ekip Üyesi",INDEX('Yanıtlar'!$C$6:$H$65,0,MATCH($A10,'Yanıtlar'!$C$5:$H$5,0))),"—")))</f>
      </c>
      <c r="F10" s="9">
        <f>IF($A10="","",IF(COUNTIF('Yanıtlar'!$A$6:$A$65,"Müşteri")&lt;'Özet'!$C$10,"Yetersiz N",IFERROR(AVERAGEIF('Yanıtlar'!$A$6:$A$65,"Müşteri",INDEX('Yanıtlar'!$C$6:$H$65,0,MATCH($A10,'Yanıtlar'!$C$5:$H$5,0))),"—")))</f>
      </c>
      <c r="G10" s="9">
        <f>IF($A10="","",IFERROR(AVERAGEIFS(INDEX('Yanıtlar'!$C$6:$H$65,0,MATCH($A10,'Yanıtlar'!$C$5:$H$5,0)),'Yanıtlar'!$A$6:$A$65,"&lt;&gt;Öz",'Yanıtlar'!$A$6:$A$65,"&lt;&gt;"),"—"))</f>
      </c>
      <c r="H10" s="9">
        <f>IF(OR($A10="",NOT(ISNUMBER(B10)),NOT(ISNUMBER(G10))),"",ROUND(B10-G10,2))</f>
      </c>
      <c r="I10" s="15">
        <f>IF(H10="","",IF(ABS(H10)&lt;'Özet'!$C$11,"Uyumlu algı",IF(H10&gt;0,"Kör nokta: öz puan daha yüksek","Gizli güç: başkaları daha olumlu")))</f>
      </c>
    </row>
    <row r="11" ht="18" customHeight="1" spans="1:9" x14ac:dyDescent="0.25">
      <c r="A11" s="14" t="s">
        <v>10</v>
      </c>
      <c r="B11" s="9">
        <f>IF($A11="","",IFERROR(AVERAGEIF('Yanıtlar'!$A$6:$A$65,"Öz",INDEX('Yanıtlar'!$C$6:$H$65,0,MATCH($A11,'Yanıtlar'!$C$5:$H$5,0))),"—"))</f>
      </c>
      <c r="C11" s="9">
        <f>IF($A11="","",IFERROR(AVERAGEIF('Yanıtlar'!$A$6:$A$65,"Yönetici",INDEX('Yanıtlar'!$C$6:$H$65,0,MATCH($A11,'Yanıtlar'!$C$5:$H$5,0))),"—"))</f>
      </c>
      <c r="D11" s="9">
        <f>IF($A11="","",IF(COUNTIF('Yanıtlar'!$A$6:$A$65,"Eş Düzey")&lt;'Özet'!$C$10,"Yetersiz N",IFERROR(AVERAGEIF('Yanıtlar'!$A$6:$A$65,"Eş Düzey",INDEX('Yanıtlar'!$C$6:$H$65,0,MATCH($A11,'Yanıtlar'!$C$5:$H$5,0))),"—")))</f>
      </c>
      <c r="E11" s="9">
        <f>IF($A11="","",IF(COUNTIF('Yanıtlar'!$A$6:$A$65,"Ekip Üyesi")&lt;'Özet'!$C$10,"Yetersiz N",IFERROR(AVERAGEIF('Yanıtlar'!$A$6:$A$65,"Ekip Üyesi",INDEX('Yanıtlar'!$C$6:$H$65,0,MATCH($A11,'Yanıtlar'!$C$5:$H$5,0))),"—")))</f>
      </c>
      <c r="F11" s="9">
        <f>IF($A11="","",IF(COUNTIF('Yanıtlar'!$A$6:$A$65,"Müşteri")&lt;'Özet'!$C$10,"Yetersiz N",IFERROR(AVERAGEIF('Yanıtlar'!$A$6:$A$65,"Müşteri",INDEX('Yanıtlar'!$C$6:$H$65,0,MATCH($A11,'Yanıtlar'!$C$5:$H$5,0))),"—")))</f>
      </c>
      <c r="G11" s="9">
        <f>IF($A11="","",IFERROR(AVERAGEIFS(INDEX('Yanıtlar'!$C$6:$H$65,0,MATCH($A11,'Yanıtlar'!$C$5:$H$5,0)),'Yanıtlar'!$A$6:$A$65,"&lt;&gt;Öz",'Yanıtlar'!$A$6:$A$65,"&lt;&gt;"),"—"))</f>
      </c>
      <c r="H11" s="9">
        <f>IF(OR($A11="",NOT(ISNUMBER(B11)),NOT(ISNUMBER(G11))),"",ROUND(B11-G11,2))</f>
      </c>
      <c r="I11" s="15">
        <f>IF(H11="","",IF(ABS(H11)&lt;'Özet'!$C$11,"Uyumlu algı",IF(H11&gt;0,"Kör nokta: öz puan daha yüksek","Gizli güç: başkaları daha olumlu")))</f>
      </c>
    </row>
    <row r="12" ht="18" customHeight="1" spans="1:9" x14ac:dyDescent="0.25">
      <c r="A12" s="14"/>
      <c r="B12" s="9">
        <f>IF($A12="","",IFERROR(AVERAGEIF('Yanıtlar'!$A$6:$A$65,"Öz",INDEX('Yanıtlar'!$C$6:$H$65,0,MATCH($A12,'Yanıtlar'!$C$5:$H$5,0))),"—"))</f>
      </c>
      <c r="C12" s="9">
        <f>IF($A12="","",IFERROR(AVERAGEIF('Yanıtlar'!$A$6:$A$65,"Yönetici",INDEX('Yanıtlar'!$C$6:$H$65,0,MATCH($A12,'Yanıtlar'!$C$5:$H$5,0))),"—"))</f>
      </c>
      <c r="D12" s="9">
        <f>IF($A12="","",IF(COUNTIF('Yanıtlar'!$A$6:$A$65,"Eş Düzey")&lt;'Özet'!$C$10,"Yetersiz N",IFERROR(AVERAGEIF('Yanıtlar'!$A$6:$A$65,"Eş Düzey",INDEX('Yanıtlar'!$C$6:$H$65,0,MATCH($A12,'Yanıtlar'!$C$5:$H$5,0))),"—")))</f>
      </c>
      <c r="E12" s="9">
        <f>IF($A12="","",IF(COUNTIF('Yanıtlar'!$A$6:$A$65,"Ekip Üyesi")&lt;'Özet'!$C$10,"Yetersiz N",IFERROR(AVERAGEIF('Yanıtlar'!$A$6:$A$65,"Ekip Üyesi",INDEX('Yanıtlar'!$C$6:$H$65,0,MATCH($A12,'Yanıtlar'!$C$5:$H$5,0))),"—")))</f>
      </c>
      <c r="F12" s="9">
        <f>IF($A12="","",IF(COUNTIF('Yanıtlar'!$A$6:$A$65,"Müşteri")&lt;'Özet'!$C$10,"Yetersiz N",IFERROR(AVERAGEIF('Yanıtlar'!$A$6:$A$65,"Müşteri",INDEX('Yanıtlar'!$C$6:$H$65,0,MATCH($A12,'Yanıtlar'!$C$5:$H$5,0))),"—")))</f>
      </c>
      <c r="G12" s="9">
        <f>IF($A12="","",IFERROR(AVERAGEIFS(INDEX('Yanıtlar'!$C$6:$H$65,0,MATCH($A12,'Yanıtlar'!$C$5:$H$5,0)),'Yanıtlar'!$A$6:$A$65,"&lt;&gt;Öz",'Yanıtlar'!$A$6:$A$65,"&lt;&gt;"),"—"))</f>
      </c>
      <c r="H12" s="9">
        <f>IF(OR($A12="",NOT(ISNUMBER(B12)),NOT(ISNUMBER(G12))),"",ROUND(B12-G12,2))</f>
      </c>
      <c r="I12" s="15">
        <f>IF(H12="","",IF(ABS(H12)&lt;'Özet'!$C$11,"Uyumlu algı",IF(H12&gt;0,"Kör nokta: öz puan daha yüksek","Gizli güç: başkaları daha olumlu")))</f>
      </c>
    </row>
    <row r="13" ht="18" customHeight="1" spans="1:9" x14ac:dyDescent="0.25">
      <c r="A13" s="14"/>
      <c r="B13" s="9">
        <f>IF($A13="","",IFERROR(AVERAGEIF('Yanıtlar'!$A$6:$A$65,"Öz",INDEX('Yanıtlar'!$C$6:$H$65,0,MATCH($A13,'Yanıtlar'!$C$5:$H$5,0))),"—"))</f>
      </c>
      <c r="C13" s="9">
        <f>IF($A13="","",IFERROR(AVERAGEIF('Yanıtlar'!$A$6:$A$65,"Yönetici",INDEX('Yanıtlar'!$C$6:$H$65,0,MATCH($A13,'Yanıtlar'!$C$5:$H$5,0))),"—"))</f>
      </c>
      <c r="D13" s="9">
        <f>IF($A13="","",IF(COUNTIF('Yanıtlar'!$A$6:$A$65,"Eş Düzey")&lt;'Özet'!$C$10,"Yetersiz N",IFERROR(AVERAGEIF('Yanıtlar'!$A$6:$A$65,"Eş Düzey",INDEX('Yanıtlar'!$C$6:$H$65,0,MATCH($A13,'Yanıtlar'!$C$5:$H$5,0))),"—")))</f>
      </c>
      <c r="E13" s="9">
        <f>IF($A13="","",IF(COUNTIF('Yanıtlar'!$A$6:$A$65,"Ekip Üyesi")&lt;'Özet'!$C$10,"Yetersiz N",IFERROR(AVERAGEIF('Yanıtlar'!$A$6:$A$65,"Ekip Üyesi",INDEX('Yanıtlar'!$C$6:$H$65,0,MATCH($A13,'Yanıtlar'!$C$5:$H$5,0))),"—")))</f>
      </c>
      <c r="F13" s="9">
        <f>IF($A13="","",IF(COUNTIF('Yanıtlar'!$A$6:$A$65,"Müşteri")&lt;'Özet'!$C$10,"Yetersiz N",IFERROR(AVERAGEIF('Yanıtlar'!$A$6:$A$65,"Müşteri",INDEX('Yanıtlar'!$C$6:$H$65,0,MATCH($A13,'Yanıtlar'!$C$5:$H$5,0))),"—")))</f>
      </c>
      <c r="G13" s="9">
        <f>IF($A13="","",IFERROR(AVERAGEIFS(INDEX('Yanıtlar'!$C$6:$H$65,0,MATCH($A13,'Yanıtlar'!$C$5:$H$5,0)),'Yanıtlar'!$A$6:$A$65,"&lt;&gt;Öz",'Yanıtlar'!$A$6:$A$65,"&lt;&gt;"),"—"))</f>
      </c>
      <c r="H13" s="9">
        <f>IF(OR($A13="",NOT(ISNUMBER(B13)),NOT(ISNUMBER(G13))),"",ROUND(B13-G13,2))</f>
      </c>
      <c r="I13" s="15">
        <f>IF(H13="","",IF(ABS(H13)&lt;'Özet'!$C$11,"Uyumlu algı",IF(H13&gt;0,"Kör nokta: öz puan daha yüksek","Gizli güç: başkaları daha olumlu")))</f>
      </c>
    </row>
    <row r="14" ht="22" customHeight="1" spans="1:9" x14ac:dyDescent="0.25">
      <c r="A14" s="16" t="s">
        <v>33</v>
      </c>
      <c r="B14" s="17">
        <f>IFERROR(ROUND(AVERAGE(B6:B13),2),"")</f>
      </c>
      <c r="C14" s="17">
        <f>IFERROR(ROUND(AVERAGE(C6:C13),2),"")</f>
      </c>
      <c r="D14" s="17">
        <f>IFERROR(ROUND(AVERAGE(D6:D13),2),"")</f>
      </c>
      <c r="E14" s="17">
        <f>IFERROR(ROUND(AVERAGE(E6:E13),2),"")</f>
      </c>
      <c r="F14" s="17">
        <f>IFERROR(ROUND(AVERAGE(F6:F13),2),"")</f>
      </c>
      <c r="G14" s="17">
        <f>IFERROR(ROUND(AVERAGE(G6:G13),2),"")</f>
      </c>
      <c r="H14" s="17"/>
      <c r="I14" s="16"/>
    </row>
  </sheetData>
  <autoFilter ref="A5:I5"/>
  <conditionalFormatting sqref="G6:G13">
    <cfRule type="expression" dxfId="12" priority="1">
      <formula>AND(ISNUMBER(G6),G6&lt;3)</formula>
    </cfRule>
  </conditionalFormatting>
  <conditionalFormatting sqref="G6:G13">
    <cfRule type="expression" dxfId="13" priority="1">
      <formula>AND(ISNUMBER(G6),G6&gt;=4)</formula>
    </cfRule>
  </conditionalFormatting>
  <conditionalFormatting sqref="I6:I13">
    <cfRule type="cellIs" dxfId="14" priority="1" operator="equal">
      <formula>"Kör nokta: öz puan daha yüksek"</formula>
    </cfRule>
  </conditionalFormatting>
  <conditionalFormatting sqref="I6:I13">
    <cfRule type="cellIs" dxfId="15" priority="1" operator="equal">
      <formula>"Gizli güç: başkaları daha olumlu"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8" t="s">
        <v>34</v>
      </c>
    </row>
    <row r="6" ht="20" customHeight="1" spans="2:4" x14ac:dyDescent="0.25">
      <c r="B6" s="19" t="s">
        <v>35</v>
      </c>
      <c r="C6" s="20" t="s">
        <v>36</v>
      </c>
    </row>
    <row r="7" ht="20" customHeight="1" spans="2:4" x14ac:dyDescent="0.25">
      <c r="B7" s="19" t="s">
        <v>37</v>
      </c>
      <c r="C7" s="20" t="s">
        <v>38</v>
      </c>
    </row>
    <row r="8" ht="20" customHeight="1" spans="2:4" x14ac:dyDescent="0.25">
      <c r="B8" s="19" t="s">
        <v>39</v>
      </c>
      <c r="C8" s="20" t="s">
        <v>40</v>
      </c>
    </row>
    <row r="9" ht="24" customHeight="1" spans="2:2" x14ac:dyDescent="0.25">
      <c r="B9" s="18" t="s">
        <v>41</v>
      </c>
    </row>
    <row r="10" ht="20" customHeight="1" spans="2:4" x14ac:dyDescent="0.25">
      <c r="B10" s="19" t="s">
        <v>42</v>
      </c>
      <c r="C10" s="21">
        <v>3</v>
      </c>
      <c r="D10" s="22" t="s">
        <v>43</v>
      </c>
    </row>
    <row r="11" ht="20" customHeight="1" spans="2:4" x14ac:dyDescent="0.25">
      <c r="B11" s="19" t="s">
        <v>44</v>
      </c>
      <c r="C11" s="23">
        <v>0.5</v>
      </c>
      <c r="D11" s="22" t="s">
        <v>45</v>
      </c>
    </row>
    <row r="12" ht="24" customHeight="1" spans="2:2" x14ac:dyDescent="0.25">
      <c r="B12" s="18" t="s">
        <v>46</v>
      </c>
    </row>
    <row r="13" ht="20" customHeight="1" spans="2:4" x14ac:dyDescent="0.25">
      <c r="B13" s="19" t="s">
        <v>47</v>
      </c>
      <c r="C13" s="24">
        <f>COUNTIF('Yanıtlar'!$A$6:$A$65,"Öz")</f>
      </c>
    </row>
    <row r="14" ht="20" customHeight="1" spans="2:4" x14ac:dyDescent="0.25">
      <c r="B14" s="19" t="s">
        <v>15</v>
      </c>
      <c r="C14" s="24">
        <f>COUNTIF('Yanıtlar'!$A$6:$A$65,"Yönetici")</f>
      </c>
    </row>
    <row r="15" ht="20" customHeight="1" spans="2:4" x14ac:dyDescent="0.25">
      <c r="B15" s="19" t="s">
        <v>48</v>
      </c>
      <c r="C15" s="24">
        <f>COUNTIF('Yanıtlar'!$A$6:$A$65,"Eş Düzey")</f>
      </c>
    </row>
    <row r="16" ht="20" customHeight="1" spans="2:4" x14ac:dyDescent="0.25">
      <c r="B16" s="19" t="s">
        <v>49</v>
      </c>
      <c r="C16" s="24">
        <f>COUNTIF('Yanıtlar'!$A$6:$A$65,"Ekip Üyesi")</f>
      </c>
    </row>
    <row r="17" ht="20" customHeight="1" spans="2:4" x14ac:dyDescent="0.25">
      <c r="B17" s="19" t="s">
        <v>50</v>
      </c>
      <c r="C17" s="24">
        <f>COUNTIF('Yanıtlar'!$A$6:$A$65,"Müşteri")</f>
      </c>
    </row>
    <row r="18" ht="20" customHeight="1" spans="2:4" x14ac:dyDescent="0.25">
      <c r="B18" s="19" t="s">
        <v>51</v>
      </c>
      <c r="C18" s="24">
        <f>COUNTA('Yanıtlar'!$A$6:$A$65)-C13</f>
      </c>
    </row>
    <row r="19" ht="24" customHeight="1" spans="2:2" x14ac:dyDescent="0.25">
      <c r="B19" s="18" t="s">
        <v>52</v>
      </c>
    </row>
    <row r="20" ht="20" customHeight="1" spans="2:4" x14ac:dyDescent="0.25">
      <c r="B20" s="19" t="s">
        <v>53</v>
      </c>
      <c r="C20" s="25">
        <f>IFERROR(ROUND(AVERAGEIF('Yanıtlar'!$A$6:$A$65,"Öz",'Yanıtlar'!$I$6:$I$65),2),"")</f>
      </c>
    </row>
    <row r="21" ht="20" customHeight="1" spans="2:4" x14ac:dyDescent="0.25">
      <c r="B21" s="19" t="s">
        <v>54</v>
      </c>
      <c r="C21" s="25">
        <f>IFERROR(ROUND(AVERAGEIFS('Yanıtlar'!$I$6:$I$65,'Yanıtlar'!$A$6:$A$65,"&lt;&gt;Öz",'Yanıtlar'!$A$6:$A$65,"&lt;&gt;"),2),"")</f>
      </c>
    </row>
    <row r="22" ht="20" customHeight="1" spans="2:4" x14ac:dyDescent="0.25">
      <c r="B22" s="19" t="s">
        <v>55</v>
      </c>
      <c r="C22" s="25">
        <f>IF(OR(C20="",C21=""),"",C20-C21)</f>
      </c>
    </row>
    <row r="23" ht="20" customHeight="1" spans="2:4" x14ac:dyDescent="0.25">
      <c r="B23" s="19" t="s">
        <v>56</v>
      </c>
      <c r="C23" s="26">
        <f>IFERROR(INDEX('Sonuç'!$A$6:$A$13,MATCH(MAX('Sonuç'!$G$6:$G$13),'Sonuç'!$G$6:$G$13,0)),"")</f>
      </c>
    </row>
    <row r="24" ht="20" customHeight="1" spans="2:4" x14ac:dyDescent="0.25">
      <c r="B24" s="19" t="s">
        <v>57</v>
      </c>
      <c r="C24" s="26">
        <f>IFERROR(INDEX('Sonuç'!$A$6:$A$13,MATCH(MIN('Sonuç'!$G$6:$G$13),'Sonuç'!$G$6:$G$13,0)),"")</f>
      </c>
    </row>
    <row r="25" ht="20" customHeight="1" spans="2:4" x14ac:dyDescent="0.25">
      <c r="B25" s="19" t="s">
        <v>58</v>
      </c>
      <c r="C25" s="26">
        <f>IFERROR(IF(MAX('Sonuç'!$H$6:$H$13)&lt;C11,"Belirgin kör nokta yok",INDEX('Sonuç'!$A$6:$A$13,MATCH(MAX('Sonuç'!$H$6:$H$13),'Sonuç'!$H$6:$H$13,0))),"")</f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59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60" customHeight="1" spans="2:2" x14ac:dyDescent="0.25">
      <c r="B5" s="27" t="s">
        <v>60</v>
      </c>
    </row>
    <row r="7" ht="22" customHeight="1" spans="2:2" x14ac:dyDescent="0.25">
      <c r="B7" s="28" t="s">
        <v>61</v>
      </c>
    </row>
    <row r="8" ht="30" customHeight="1" spans="2:2" x14ac:dyDescent="0.25">
      <c r="B8" s="27" t="s">
        <v>62</v>
      </c>
    </row>
    <row r="9" ht="45" customHeight="1" spans="2:2" x14ac:dyDescent="0.25">
      <c r="B9" s="27" t="s">
        <v>63</v>
      </c>
    </row>
    <row r="10" ht="30" customHeight="1" spans="2:2" x14ac:dyDescent="0.25">
      <c r="B10" s="27" t="s">
        <v>64</v>
      </c>
    </row>
    <row r="11" ht="45" customHeight="1" spans="2:2" x14ac:dyDescent="0.25">
      <c r="B11" s="27" t="s">
        <v>65</v>
      </c>
    </row>
    <row r="12" ht="30" customHeight="1" spans="2:2" x14ac:dyDescent="0.25">
      <c r="B12" s="27" t="s">
        <v>66</v>
      </c>
    </row>
    <row r="13" ht="30" customHeight="1" spans="2:2" x14ac:dyDescent="0.25">
      <c r="B13" s="27" t="s">
        <v>67</v>
      </c>
    </row>
    <row r="14" ht="8" customHeight="1" spans="2:2" x14ac:dyDescent="0.25">
      <c r="B14" s="27" t="s">
        <v>68</v>
      </c>
    </row>
    <row r="15" ht="30" customHeight="1" spans="2:2" x14ac:dyDescent="0.25">
      <c r="B15" s="29" t="s">
        <v>69</v>
      </c>
    </row>
    <row r="17" ht="20" customHeight="1" spans="2:2" x14ac:dyDescent="0.25">
      <c r="B17" s="30" t="s">
        <v>70</v>
      </c>
    </row>
    <row r="18" ht="30" customHeight="1" spans="2:2" x14ac:dyDescent="0.25">
      <c r="B18" s="27" t="s">
        <v>71</v>
      </c>
    </row>
    <row r="20" ht="18" customHeight="1" spans="2:2" x14ac:dyDescent="0.25">
      <c r="B20" s="31" t="s">
        <v>72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Yanıtlar</vt:lpstr>
      <vt:lpstr>Sonuç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360 Derece Değerlendirme Sonuç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